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rsakis\Desktop\"/>
    </mc:Choice>
  </mc:AlternateContent>
  <bookViews>
    <workbookView xWindow="0" yWindow="0" windowWidth="28800" windowHeight="11400"/>
  </bookViews>
  <sheets>
    <sheet name="1Κ_2025_ΠΕ_ΠΡΟΣΚΛΗΣΗ_ΥΠΟΨΗΦΙΩΝ" sheetId="1" r:id="rId1"/>
  </sheets>
  <definedNames>
    <definedName name="_xlnm._FilterDatabase" localSheetId="0" hidden="1">'1Κ_2025_ΠΕ_ΠΡΟΣΚΛΗΣΗ_ΥΠΟΨΗΦΙΩΝ'!$A$5:$B$1302</definedName>
  </definedNames>
  <calcPr calcId="162913"/>
</workbook>
</file>

<file path=xl/calcChain.xml><?xml version="1.0" encoding="utf-8"?>
<calcChain xmlns="http://schemas.openxmlformats.org/spreadsheetml/2006/main">
  <c r="B473" i="1" l="1"/>
  <c r="B275" i="1"/>
  <c r="B303" i="1"/>
  <c r="B1254" i="1"/>
  <c r="B1208" i="1"/>
  <c r="B313" i="1"/>
  <c r="B368" i="1"/>
  <c r="B393" i="1"/>
  <c r="B973" i="1"/>
  <c r="B1172" i="1"/>
  <c r="B7" i="1"/>
  <c r="B929" i="1"/>
  <c r="B880" i="1"/>
  <c r="B969" i="1"/>
  <c r="B272" i="1"/>
  <c r="B8" i="1"/>
  <c r="B1170" i="1"/>
  <c r="B566" i="1"/>
  <c r="B20" i="1"/>
  <c r="B329" i="1"/>
  <c r="B369" i="1"/>
  <c r="B864" i="1"/>
  <c r="B286" i="1"/>
  <c r="B128" i="1"/>
  <c r="B511" i="1"/>
  <c r="B1105" i="1"/>
  <c r="B1074" i="1"/>
  <c r="B843" i="1"/>
  <c r="B1091" i="1"/>
  <c r="B657" i="1"/>
  <c r="B331" i="1"/>
  <c r="B355" i="1"/>
  <c r="B887" i="1"/>
  <c r="B31" i="1"/>
  <c r="B1126" i="1"/>
  <c r="B807" i="1"/>
  <c r="B804" i="1"/>
  <c r="B636" i="1"/>
  <c r="B1199" i="1"/>
  <c r="B281" i="1"/>
  <c r="B230" i="1"/>
  <c r="B1014" i="1"/>
  <c r="B206" i="1"/>
  <c r="B1183" i="1"/>
  <c r="B565" i="1"/>
  <c r="B796" i="1"/>
  <c r="B923" i="1"/>
  <c r="B1078" i="1"/>
  <c r="B1044" i="1"/>
  <c r="B1128" i="1"/>
  <c r="B33" i="1"/>
  <c r="B504" i="1"/>
  <c r="B463" i="1"/>
  <c r="B536" i="1"/>
  <c r="B822" i="1"/>
  <c r="B564" i="1"/>
  <c r="B516" i="1"/>
  <c r="B133" i="1"/>
  <c r="B1214" i="1"/>
  <c r="B179" i="1"/>
  <c r="B661" i="1"/>
  <c r="B271" i="1"/>
  <c r="B968" i="1"/>
  <c r="B643" i="1"/>
  <c r="B862" i="1"/>
  <c r="B15" i="1"/>
  <c r="B1192" i="1"/>
  <c r="B184" i="1"/>
  <c r="B1165" i="1"/>
  <c r="B1159" i="1"/>
  <c r="B261" i="1"/>
  <c r="B938" i="1"/>
  <c r="B422" i="1"/>
  <c r="B374" i="1"/>
  <c r="B139" i="1"/>
  <c r="B178" i="1"/>
  <c r="B1284" i="1"/>
  <c r="B722" i="1"/>
  <c r="B222" i="1"/>
  <c r="B44" i="1"/>
  <c r="B455" i="1"/>
  <c r="B168" i="1"/>
  <c r="B734" i="1"/>
  <c r="B756" i="1"/>
  <c r="B315" i="1"/>
  <c r="B228" i="1"/>
  <c r="B77" i="1"/>
  <c r="B572" i="1"/>
  <c r="B780" i="1"/>
  <c r="B1037" i="1"/>
  <c r="B1010" i="1"/>
  <c r="B470" i="1"/>
  <c r="B1262" i="1"/>
  <c r="B172" i="1"/>
  <c r="B947" i="1"/>
  <c r="B363" i="1"/>
  <c r="B724" i="1"/>
  <c r="B147" i="1"/>
  <c r="B268" i="1"/>
  <c r="B889" i="1"/>
  <c r="B247" i="1"/>
  <c r="B933" i="1"/>
  <c r="B648" i="1"/>
  <c r="B1219" i="1"/>
  <c r="B641" i="1"/>
  <c r="B834" i="1"/>
  <c r="B385" i="1"/>
  <c r="B212" i="1"/>
  <c r="B1288" i="1"/>
  <c r="B961" i="1"/>
  <c r="B62" i="1"/>
  <c r="B658" i="1"/>
  <c r="B167" i="1"/>
  <c r="B837" i="1"/>
  <c r="B533" i="1"/>
  <c r="B73" i="1"/>
  <c r="B1015" i="1"/>
  <c r="B1267" i="1"/>
  <c r="B842" i="1"/>
  <c r="B475" i="1"/>
  <c r="B1118" i="1"/>
  <c r="B580" i="1"/>
  <c r="B214" i="1"/>
  <c r="B921" i="1"/>
  <c r="B267" i="1"/>
  <c r="B849" i="1"/>
  <c r="B948" i="1"/>
  <c r="B411" i="1"/>
  <c r="B61" i="1"/>
  <c r="B639" i="1"/>
  <c r="B1271" i="1"/>
  <c r="B143" i="1"/>
  <c r="B176" i="1"/>
  <c r="B1228" i="1"/>
  <c r="B494" i="1"/>
  <c r="B857" i="1"/>
  <c r="B173" i="1"/>
  <c r="B644" i="1"/>
  <c r="B845" i="1"/>
  <c r="B1033" i="1"/>
  <c r="B1045" i="1"/>
  <c r="B651" i="1"/>
  <c r="B82" i="1"/>
  <c r="B1116" i="1"/>
  <c r="B950" i="1"/>
  <c r="B826" i="1"/>
  <c r="B740" i="1"/>
  <c r="B67" i="1"/>
  <c r="B202" i="1"/>
  <c r="B1290" i="1"/>
  <c r="B1076" i="1"/>
  <c r="B145" i="1"/>
  <c r="B1299" i="1"/>
  <c r="B343" i="1"/>
  <c r="B872" i="1"/>
  <c r="B1196" i="1"/>
  <c r="B1065" i="1"/>
  <c r="B250" i="1"/>
  <c r="B1266" i="1"/>
  <c r="B539" i="1"/>
  <c r="B481" i="1"/>
  <c r="B749" i="1"/>
  <c r="B1194" i="1"/>
  <c r="B919" i="1"/>
  <c r="B142" i="1"/>
  <c r="B1268" i="1"/>
  <c r="B1059" i="1"/>
  <c r="B1134" i="1"/>
  <c r="B520" i="1"/>
  <c r="B702" i="1"/>
  <c r="B498" i="1"/>
  <c r="B140" i="1"/>
  <c r="B285" i="1"/>
  <c r="B1096" i="1"/>
  <c r="B559" i="1"/>
  <c r="B1209" i="1"/>
  <c r="B586" i="1"/>
  <c r="B458" i="1"/>
  <c r="B431" i="1"/>
  <c r="B449" i="1"/>
  <c r="B748" i="1"/>
  <c r="B823" i="1"/>
  <c r="B260" i="1"/>
  <c r="B1264" i="1"/>
  <c r="B441" i="1"/>
  <c r="B1019" i="1"/>
  <c r="B169" i="1"/>
  <c r="B1083" i="1"/>
  <c r="B1200" i="1"/>
  <c r="B259" i="1"/>
  <c r="B1161" i="1"/>
  <c r="B951" i="1"/>
  <c r="B1100" i="1"/>
  <c r="B561" i="1"/>
  <c r="B640" i="1"/>
  <c r="B432" i="1"/>
  <c r="B931" i="1"/>
  <c r="B954" i="1"/>
  <c r="B420" i="1"/>
  <c r="B693" i="1"/>
  <c r="B469" i="1"/>
  <c r="B106" i="1"/>
  <c r="B112" i="1"/>
  <c r="B1123" i="1"/>
  <c r="B833" i="1"/>
  <c r="B266" i="1"/>
  <c r="B497" i="1"/>
  <c r="B680" i="1"/>
  <c r="B763" i="1"/>
  <c r="B692" i="1"/>
  <c r="B668" i="1"/>
  <c r="B88" i="1"/>
  <c r="B1081" i="1"/>
  <c r="B958" i="1"/>
  <c r="B1108" i="1"/>
  <c r="B1211" i="1"/>
  <c r="B414" i="1"/>
  <c r="B758" i="1"/>
  <c r="B477" i="1"/>
  <c r="B118" i="1"/>
  <c r="B381" i="1"/>
  <c r="B790" i="1"/>
  <c r="B664" i="1"/>
  <c r="B1212" i="1"/>
  <c r="B138" i="1"/>
  <c r="B1242" i="1"/>
  <c r="B944" i="1"/>
  <c r="B263" i="1"/>
  <c r="B846" i="1"/>
  <c r="B1068" i="1"/>
  <c r="B839" i="1"/>
  <c r="B705" i="1"/>
  <c r="B69" i="1"/>
  <c r="B525" i="1"/>
  <c r="B64" i="1"/>
  <c r="B1164" i="1"/>
  <c r="B590" i="1"/>
  <c r="B526" i="1"/>
  <c r="B229" i="1"/>
  <c r="B821" i="1"/>
  <c r="B165" i="1"/>
  <c r="B243" i="1"/>
  <c r="B101" i="1"/>
  <c r="B708" i="1"/>
  <c r="B673" i="1"/>
  <c r="B114" i="1"/>
  <c r="B1198" i="1"/>
  <c r="B495" i="1"/>
  <c r="B577" i="1"/>
  <c r="B860" i="1"/>
  <c r="B16" i="1"/>
  <c r="B904" i="1"/>
  <c r="B934" i="1"/>
  <c r="B83" i="1"/>
  <c r="B209" i="1"/>
  <c r="B448" i="1"/>
  <c r="B1006" i="1"/>
  <c r="B258" i="1"/>
  <c r="B187" i="1"/>
  <c r="B742" i="1"/>
  <c r="B899" i="1"/>
  <c r="B802" i="1"/>
  <c r="B764" i="1"/>
  <c r="B1202" i="1"/>
  <c r="B873" i="1"/>
  <c r="B886" i="1"/>
  <c r="B49" i="1"/>
  <c r="B367" i="1"/>
  <c r="B1136" i="1"/>
  <c r="B144" i="1"/>
  <c r="B789" i="1"/>
  <c r="B575" i="1"/>
  <c r="B506" i="1"/>
  <c r="B1257" i="1"/>
  <c r="B851" i="1"/>
  <c r="B584" i="1"/>
  <c r="B700" i="1"/>
  <c r="B513" i="1"/>
  <c r="B723" i="1"/>
  <c r="B952" i="1"/>
  <c r="B647" i="1"/>
  <c r="B928" i="1"/>
  <c r="B1291" i="1"/>
  <c r="B890" i="1"/>
  <c r="B308" i="1"/>
  <c r="B716" i="1"/>
  <c r="B446" i="1"/>
  <c r="B813" i="1"/>
  <c r="B160" i="1"/>
  <c r="B255" i="1"/>
  <c r="B547" i="1"/>
  <c r="B251" i="1"/>
  <c r="B990" i="1"/>
  <c r="B1131" i="1"/>
  <c r="B548" i="1"/>
  <c r="B126" i="1"/>
  <c r="B1069" i="1"/>
  <c r="B288" i="1"/>
  <c r="B810" i="1"/>
  <c r="B158" i="1"/>
  <c r="B278" i="1"/>
  <c r="B501" i="1"/>
  <c r="B358" i="1"/>
  <c r="B1221" i="1"/>
  <c r="B701" i="1"/>
  <c r="B912" i="1"/>
  <c r="B650" i="1"/>
  <c r="B41" i="1"/>
  <c r="B918" i="1"/>
  <c r="B772" i="1"/>
  <c r="B1115" i="1"/>
  <c r="B1178" i="1"/>
  <c r="B257" i="1"/>
  <c r="B194" i="1"/>
  <c r="B91" i="1"/>
  <c r="B50" i="1"/>
  <c r="B582" i="1"/>
  <c r="B1258" i="1"/>
  <c r="B301" i="1"/>
  <c r="B1226" i="1"/>
  <c r="B540" i="1"/>
  <c r="B759" i="1"/>
  <c r="B153" i="1"/>
  <c r="B221" i="1"/>
  <c r="B838" i="1"/>
  <c r="B352" i="1"/>
  <c r="B574" i="1"/>
  <c r="B1092" i="1"/>
  <c r="B769" i="1"/>
  <c r="B1073" i="1"/>
  <c r="B210" i="1"/>
  <c r="B545" i="1"/>
  <c r="B130" i="1"/>
  <c r="B620" i="1"/>
  <c r="B349" i="1"/>
  <c r="B1001" i="1"/>
  <c r="B910" i="1"/>
  <c r="B502" i="1"/>
  <c r="B514" i="1"/>
  <c r="B407" i="1"/>
  <c r="B840" i="1"/>
  <c r="B456" i="1"/>
  <c r="B326" i="1"/>
  <c r="B164" i="1"/>
  <c r="B776" i="1"/>
  <c r="B884" i="1"/>
  <c r="B440" i="1"/>
  <c r="B200" i="1"/>
  <c r="B829" i="1"/>
  <c r="B550" i="1"/>
  <c r="B1102" i="1"/>
  <c r="B546" i="1"/>
  <c r="B996" i="1"/>
  <c r="B435" i="1"/>
  <c r="B799" i="1"/>
  <c r="B875" i="1"/>
  <c r="B1107" i="1"/>
  <c r="B232" i="1"/>
  <c r="B989" i="1"/>
  <c r="B892" i="1"/>
  <c r="B342" i="1"/>
  <c r="B662" i="1"/>
  <c r="B330" i="1"/>
  <c r="B79" i="1"/>
  <c r="B434" i="1"/>
  <c r="B638" i="1"/>
  <c r="B436" i="1"/>
  <c r="B246" i="1"/>
  <c r="B645" i="1"/>
  <c r="B109" i="1"/>
  <c r="B784" i="1"/>
  <c r="B426" i="1"/>
  <c r="B879" i="1"/>
  <c r="B418" i="1"/>
  <c r="B560" i="1"/>
  <c r="B816" i="1"/>
  <c r="B27" i="1"/>
  <c r="B323" i="1"/>
  <c r="B1280" i="1"/>
  <c r="B925" i="1"/>
  <c r="B472" i="1"/>
  <c r="B505" i="1"/>
  <c r="B1287" i="1"/>
  <c r="B362" i="1"/>
  <c r="B982" i="1"/>
  <c r="B1244" i="1"/>
  <c r="B863" i="1"/>
  <c r="B293" i="1"/>
  <c r="B1285" i="1"/>
  <c r="B234" i="1"/>
  <c r="B987" i="1"/>
  <c r="B500" i="1"/>
  <c r="B728" i="1"/>
  <c r="B653" i="1"/>
  <c r="B908" i="1"/>
  <c r="B936" i="1"/>
  <c r="B828" i="1"/>
  <c r="B962" i="1"/>
  <c r="B712" i="1"/>
  <c r="B348" i="1"/>
  <c r="B146" i="1"/>
  <c r="B447" i="1"/>
  <c r="B831" i="1"/>
  <c r="B1057" i="1"/>
  <c r="B819" i="1"/>
  <c r="B736" i="1"/>
  <c r="B750" i="1"/>
  <c r="B305" i="1"/>
  <c r="B637" i="1"/>
  <c r="B605" i="1"/>
  <c r="B394" i="1"/>
  <c r="B686" i="1"/>
  <c r="B602" i="1"/>
  <c r="B671" i="1"/>
  <c r="B907" i="1"/>
  <c r="B444" i="1"/>
  <c r="B883" i="1"/>
  <c r="B224" i="1"/>
  <c r="B1150" i="1"/>
  <c r="B298" i="1"/>
  <c r="B1106" i="1"/>
  <c r="B726" i="1"/>
  <c r="B524" i="1"/>
  <c r="B467" i="1"/>
  <c r="B820" i="1"/>
  <c r="B134" i="1"/>
  <c r="B1275" i="1"/>
  <c r="B1151" i="1"/>
  <c r="B1247" i="1"/>
  <c r="B297" i="1"/>
  <c r="B211" i="1"/>
  <c r="B1225" i="1"/>
  <c r="B1163" i="1"/>
  <c r="B915" i="1"/>
  <c r="B683" i="1"/>
  <c r="B1300" i="1"/>
  <c r="B1025" i="1"/>
  <c r="B276" i="1"/>
  <c r="B334" i="1"/>
  <c r="B922" i="1"/>
  <c r="B543" i="1"/>
  <c r="B848" i="1"/>
  <c r="B589" i="1"/>
  <c r="B181" i="1"/>
  <c r="B471" i="1"/>
  <c r="B1035" i="1"/>
  <c r="B1098" i="1"/>
  <c r="B409" i="1"/>
  <c r="B578" i="1"/>
  <c r="B870" i="1"/>
  <c r="B1160" i="1"/>
  <c r="B988" i="1"/>
  <c r="B1003" i="1"/>
  <c r="B844" i="1"/>
  <c r="B196" i="1"/>
  <c r="B56" i="1"/>
  <c r="B624" i="1"/>
  <c r="B468" i="1"/>
  <c r="B1137" i="1"/>
  <c r="B1223" i="1"/>
  <c r="B562" i="1"/>
  <c r="B953" i="1"/>
  <c r="B111" i="1"/>
  <c r="B430" i="1"/>
  <c r="B192" i="1"/>
  <c r="B1292" i="1"/>
  <c r="B277" i="1"/>
  <c r="B865" i="1"/>
  <c r="B858" i="1"/>
  <c r="B51" i="1"/>
  <c r="B791" i="1"/>
  <c r="B279" i="1"/>
  <c r="B782" i="1"/>
  <c r="B852" i="1"/>
  <c r="B1027" i="1"/>
  <c r="B191" i="1"/>
  <c r="B778" i="1"/>
  <c r="B207" i="1"/>
  <c r="B1216" i="1"/>
  <c r="B11" i="1"/>
  <c r="B607" i="1"/>
  <c r="B328" i="1"/>
  <c r="B795" i="1"/>
  <c r="B1289" i="1"/>
  <c r="B735" i="1"/>
  <c r="B811" i="1"/>
  <c r="B1181" i="1"/>
  <c r="B818" i="1"/>
  <c r="B387" i="1"/>
  <c r="B131" i="1"/>
  <c r="B1171" i="1"/>
  <c r="B825" i="1"/>
  <c r="B413" i="1"/>
  <c r="B1133" i="1"/>
  <c r="B627" i="1"/>
  <c r="B906" i="1"/>
  <c r="B1111" i="1"/>
  <c r="B177" i="1"/>
  <c r="B1203" i="1"/>
  <c r="B408" i="1"/>
  <c r="B400" i="1"/>
  <c r="B1122" i="1"/>
  <c r="B1205" i="1"/>
  <c r="B353" i="1"/>
  <c r="B9" i="1"/>
  <c r="B1095" i="1"/>
  <c r="B674" i="1"/>
  <c r="B65" i="1"/>
  <c r="B924" i="1"/>
  <c r="B360" i="1"/>
  <c r="B291" i="1"/>
  <c r="B94" i="1"/>
  <c r="B410" i="1"/>
  <c r="B459" i="1"/>
  <c r="B231" i="1"/>
  <c r="B1016" i="1"/>
  <c r="B552" i="1"/>
  <c r="B507" i="1"/>
  <c r="B117" i="1"/>
  <c r="B856" i="1"/>
  <c r="B10" i="1"/>
  <c r="B338" i="1"/>
  <c r="B836" i="1"/>
  <c r="B341" i="1"/>
  <c r="B197" i="1"/>
  <c r="B280" i="1"/>
  <c r="B629" i="1"/>
  <c r="B451" i="1"/>
  <c r="B592" i="1"/>
  <c r="B1084" i="1"/>
  <c r="B1213" i="1"/>
  <c r="B983" i="1"/>
  <c r="B1167" i="1"/>
  <c r="B201" i="1"/>
  <c r="B478" i="1"/>
  <c r="B949" i="1"/>
  <c r="B783" i="1"/>
  <c r="B503" i="1"/>
  <c r="B714" i="1"/>
  <c r="B339" i="1"/>
  <c r="B859" i="1"/>
  <c r="B1180" i="1"/>
  <c r="B597" i="1"/>
  <c r="B1276" i="1"/>
  <c r="B284" i="1"/>
  <c r="B1087" i="1"/>
  <c r="B199" i="1"/>
  <c r="B491" i="1"/>
  <c r="B1124" i="1"/>
  <c r="B847" i="1"/>
  <c r="B186" i="1"/>
  <c r="B474" i="1"/>
  <c r="B327" i="1"/>
  <c r="B678" i="1"/>
  <c r="B1007" i="1"/>
  <c r="B793" i="1"/>
  <c r="B1173" i="1"/>
  <c r="B464" i="1"/>
  <c r="B492" i="1"/>
  <c r="B452" i="1"/>
  <c r="B189" i="1"/>
  <c r="B900" i="1"/>
  <c r="B622" i="1"/>
  <c r="B787" i="1"/>
  <c r="B773" i="1"/>
  <c r="B335" i="1"/>
  <c r="B554" i="1"/>
  <c r="B729" i="1"/>
  <c r="B1297" i="1"/>
  <c r="B594" i="1"/>
  <c r="B110" i="1"/>
  <c r="B538" i="1"/>
  <c r="B1145" i="1"/>
  <c r="B123" i="1"/>
  <c r="B63" i="1"/>
  <c r="B1109" i="1"/>
  <c r="B659" i="1"/>
  <c r="B1132" i="1"/>
  <c r="B240" i="1"/>
  <c r="B690" i="1"/>
  <c r="B614" i="1"/>
  <c r="B669" i="1"/>
  <c r="B487" i="1"/>
  <c r="B878" i="1"/>
  <c r="B1110" i="1"/>
  <c r="B235" i="1"/>
  <c r="B798" i="1"/>
  <c r="B322" i="1"/>
  <c r="B309" i="1"/>
  <c r="B198" i="1"/>
  <c r="B166" i="1"/>
  <c r="B1182" i="1"/>
  <c r="B428" i="1"/>
  <c r="B694" i="1"/>
  <c r="B667" i="1"/>
  <c r="B946" i="1"/>
  <c r="B882" i="1"/>
  <c r="B295" i="1"/>
  <c r="B556" i="1"/>
  <c r="B1114" i="1"/>
  <c r="B488" i="1"/>
  <c r="B1157" i="1"/>
  <c r="B388" i="1"/>
  <c r="B136" i="1"/>
  <c r="B466" i="1"/>
  <c r="B634" i="1"/>
  <c r="B1139" i="1"/>
  <c r="B174" i="1"/>
  <c r="B270" i="1"/>
  <c r="B28" i="1"/>
  <c r="B137" i="1"/>
  <c r="B1004" i="1"/>
  <c r="B617" i="1"/>
  <c r="B1282" i="1"/>
  <c r="B96" i="1"/>
  <c r="B809" i="1"/>
  <c r="B616" i="1"/>
  <c r="B601" i="1"/>
  <c r="B537" i="1"/>
  <c r="B711" i="1"/>
  <c r="B941" i="1"/>
  <c r="B107" i="1"/>
  <c r="B373" i="1"/>
  <c r="B1080" i="1"/>
  <c r="B233" i="1"/>
  <c r="B558" i="1"/>
  <c r="B522" i="1"/>
  <c r="B785" i="1"/>
  <c r="B80" i="1"/>
  <c r="B1086" i="1"/>
  <c r="B213" i="1"/>
  <c r="B86" i="1"/>
  <c r="B1047" i="1"/>
  <c r="B1072" i="1"/>
  <c r="B484" i="1"/>
  <c r="B684" i="1"/>
  <c r="B672" i="1"/>
  <c r="B1125" i="1"/>
  <c r="B1017" i="1"/>
  <c r="B68" i="1"/>
  <c r="B43" i="1"/>
  <c r="B1130" i="1"/>
  <c r="B587" i="1"/>
  <c r="B1099" i="1"/>
  <c r="B956" i="1"/>
  <c r="B417" i="1"/>
  <c r="B175" i="1"/>
  <c r="B518" i="1"/>
  <c r="B611" i="1"/>
  <c r="B403" i="1"/>
  <c r="B1235" i="1"/>
  <c r="B437" i="1"/>
  <c r="B937" i="1"/>
  <c r="B404" i="1"/>
  <c r="B618" i="1"/>
  <c r="B1215" i="1"/>
  <c r="B945" i="1"/>
  <c r="B1190" i="1"/>
  <c r="B217" i="1"/>
  <c r="B170" i="1"/>
  <c r="B282" i="1"/>
  <c r="B483" i="1"/>
  <c r="B493" i="1"/>
  <c r="B289" i="1"/>
  <c r="B223" i="1"/>
  <c r="B113" i="1"/>
  <c r="B248" i="1"/>
  <c r="B1119" i="1"/>
  <c r="B108" i="1"/>
  <c r="B390" i="1"/>
  <c r="B227" i="1"/>
  <c r="B402" i="1"/>
  <c r="B1067" i="1"/>
  <c r="B888" i="1"/>
  <c r="B544" i="1"/>
  <c r="B249" i="1"/>
  <c r="B715" i="1"/>
  <c r="B1018" i="1"/>
  <c r="B792" i="1"/>
  <c r="B803" i="1"/>
  <c r="B283" i="1"/>
  <c r="B121" i="1"/>
  <c r="B920" i="1"/>
  <c r="B321" i="1"/>
  <c r="B304" i="1"/>
  <c r="B935" i="1"/>
  <c r="B1142" i="1"/>
  <c r="B1227" i="1"/>
  <c r="B1153" i="1"/>
  <c r="B1030" i="1"/>
  <c r="B499" i="1"/>
  <c r="B805" i="1"/>
  <c r="B359" i="1"/>
  <c r="B970" i="1"/>
  <c r="B116" i="1"/>
  <c r="B105" i="1"/>
  <c r="B203" i="1"/>
  <c r="B159" i="1"/>
  <c r="B60" i="1"/>
  <c r="B1250" i="1"/>
  <c r="B300" i="1"/>
  <c r="B1051" i="1"/>
  <c r="B571" i="1"/>
  <c r="B573" i="1"/>
  <c r="B89" i="1"/>
  <c r="B855" i="1"/>
  <c r="B509" i="1"/>
  <c r="B1281" i="1"/>
  <c r="B98" i="1"/>
  <c r="B1179" i="1"/>
  <c r="B606" i="1"/>
  <c r="B93" i="1"/>
  <c r="B706" i="1"/>
  <c r="B1009" i="1"/>
  <c r="B608" i="1"/>
  <c r="B52" i="1"/>
  <c r="B1040" i="1"/>
  <c r="B366" i="1"/>
  <c r="B576" i="1"/>
  <c r="B47" i="1"/>
  <c r="B237" i="1"/>
  <c r="B1260" i="1"/>
  <c r="B1270" i="1"/>
  <c r="B753" i="1"/>
  <c r="B1241" i="1"/>
  <c r="B48" i="1"/>
  <c r="B867" i="1"/>
  <c r="B12" i="1"/>
  <c r="B665" i="1"/>
  <c r="B733" i="1"/>
  <c r="B1070" i="1"/>
  <c r="B599" i="1"/>
  <c r="B788" i="1"/>
  <c r="B416" i="1"/>
  <c r="B454" i="1"/>
  <c r="B542" i="1"/>
  <c r="B254" i="1"/>
  <c r="B655" i="1"/>
  <c r="B1032" i="1"/>
  <c r="B1077" i="1"/>
  <c r="B959" i="1"/>
  <c r="B832" i="1"/>
  <c r="B569" i="1"/>
  <c r="B465" i="1"/>
  <c r="B1090" i="1"/>
  <c r="B365" i="1"/>
  <c r="B377" i="1"/>
  <c r="B660" i="1"/>
  <c r="B508" i="1"/>
  <c r="B685" i="1"/>
  <c r="B623" i="1"/>
  <c r="B218" i="1"/>
  <c r="B24" i="1"/>
  <c r="B1066" i="1"/>
  <c r="B25" i="1"/>
  <c r="B721" i="1"/>
  <c r="B78" i="1"/>
  <c r="B646" i="1"/>
  <c r="B1053" i="1"/>
  <c r="B557" i="1"/>
  <c r="B163" i="1"/>
  <c r="B767" i="1"/>
  <c r="B698" i="1"/>
  <c r="B927" i="1"/>
  <c r="B337" i="1"/>
  <c r="B985" i="1"/>
  <c r="B801" i="1"/>
  <c r="B585" i="1"/>
  <c r="B219" i="1"/>
  <c r="B893" i="1"/>
  <c r="B457" i="1"/>
  <c r="B1222" i="1"/>
  <c r="B23" i="1"/>
  <c r="B351" i="1"/>
  <c r="B876" i="1"/>
  <c r="B817" i="1"/>
  <c r="B1048" i="1"/>
  <c r="B1112" i="1"/>
  <c r="B940" i="1"/>
  <c r="B205" i="1"/>
  <c r="B517" i="1"/>
  <c r="B1049" i="1"/>
  <c r="B156" i="1"/>
  <c r="B635" i="1"/>
  <c r="B534" i="1"/>
  <c r="B512" i="1"/>
  <c r="B421" i="1"/>
  <c r="B225" i="1"/>
  <c r="B891" i="1"/>
  <c r="B632" i="1"/>
  <c r="B332" i="1"/>
  <c r="B1013" i="1"/>
  <c r="B36" i="1"/>
  <c r="B396" i="1"/>
  <c r="B317" i="1"/>
  <c r="B760" i="1"/>
  <c r="B120" i="1"/>
  <c r="B419" i="1"/>
  <c r="B124" i="1"/>
  <c r="B1166" i="1"/>
  <c r="B1189" i="1"/>
  <c r="B100" i="1"/>
  <c r="B775" i="1"/>
  <c r="B1089" i="1"/>
  <c r="B779" i="1"/>
  <c r="B75" i="1"/>
  <c r="B1176" i="1"/>
  <c r="B677" i="1"/>
  <c r="B1011" i="1"/>
  <c r="B815" i="1"/>
  <c r="B697" i="1"/>
  <c r="B994" i="1"/>
  <c r="B34" i="1"/>
  <c r="B312" i="1"/>
  <c r="B591" i="1"/>
  <c r="B127" i="1"/>
  <c r="B998" i="1"/>
  <c r="B155" i="1"/>
  <c r="B1061" i="1"/>
  <c r="B1056" i="1"/>
  <c r="B1021" i="1"/>
  <c r="B1147" i="1"/>
  <c r="B290" i="1"/>
  <c r="B786" i="1"/>
  <c r="B1174" i="1"/>
  <c r="B13" i="1"/>
  <c r="B897" i="1"/>
  <c r="B521" i="1"/>
  <c r="B132" i="1"/>
  <c r="B1154" i="1"/>
  <c r="B1000" i="1"/>
  <c r="B485" i="1"/>
  <c r="B596" i="1"/>
  <c r="B652" i="1"/>
  <c r="B1246" i="1"/>
  <c r="B914" i="1"/>
  <c r="B595" i="1"/>
  <c r="B1149" i="1"/>
  <c r="B17" i="1"/>
  <c r="B318" i="1"/>
  <c r="B1058" i="1"/>
  <c r="B600" i="1"/>
  <c r="B438" i="1"/>
  <c r="B1286" i="1"/>
  <c r="B754" i="1"/>
  <c r="B371" i="1"/>
  <c r="B429" i="1"/>
  <c r="B350" i="1"/>
  <c r="B1252" i="1"/>
  <c r="B425" i="1"/>
  <c r="B1060" i="1"/>
  <c r="B97" i="1"/>
  <c r="B1195" i="1"/>
  <c r="B401" i="1"/>
  <c r="B42" i="1"/>
  <c r="B1207" i="1"/>
  <c r="B129" i="1"/>
  <c r="B1029" i="1"/>
  <c r="B877" i="1"/>
  <c r="B319" i="1"/>
  <c r="B535" i="1"/>
  <c r="B1283" i="1"/>
  <c r="B148" i="1"/>
  <c r="B978" i="1"/>
  <c r="B850" i="1"/>
  <c r="B1028" i="1"/>
  <c r="B104" i="1"/>
  <c r="B439" i="1"/>
  <c r="B1248" i="1"/>
  <c r="B195" i="1"/>
  <c r="B696" i="1"/>
  <c r="B399" i="1"/>
  <c r="B1218" i="1"/>
  <c r="B812" i="1"/>
  <c r="B917" i="1"/>
  <c r="B389" i="1"/>
  <c r="B1206" i="1"/>
  <c r="B885" i="1"/>
  <c r="B689" i="1"/>
  <c r="B1020" i="1"/>
  <c r="B1085" i="1"/>
  <c r="B1232" i="1"/>
  <c r="B344" i="1"/>
  <c r="B38" i="1"/>
  <c r="B738" i="1"/>
  <c r="B774" i="1"/>
  <c r="B336" i="1"/>
  <c r="B926" i="1"/>
  <c r="B528" i="1"/>
  <c r="B1002" i="1"/>
  <c r="B1296" i="1"/>
  <c r="B119" i="1"/>
  <c r="B824" i="1"/>
  <c r="B1043" i="1"/>
  <c r="B216" i="1"/>
  <c r="B1230" i="1"/>
  <c r="B220" i="1"/>
  <c r="B1156" i="1"/>
  <c r="B626" i="1"/>
  <c r="B151" i="1"/>
  <c r="B868" i="1"/>
  <c r="B57" i="1"/>
  <c r="B1075" i="1"/>
  <c r="B1239" i="1"/>
  <c r="B1302" i="1"/>
  <c r="B604" i="1"/>
  <c r="B642" i="1"/>
  <c r="B287" i="1"/>
  <c r="B898" i="1"/>
  <c r="B932" i="1"/>
  <c r="B737" i="1"/>
  <c r="B895" i="1"/>
  <c r="B583" i="1"/>
  <c r="B519" i="1"/>
  <c r="B1162" i="1"/>
  <c r="B563" i="1"/>
  <c r="B1127" i="1"/>
  <c r="B482" i="1"/>
  <c r="B412" i="1"/>
  <c r="B1204" i="1"/>
  <c r="B405" i="1"/>
  <c r="B496" i="1"/>
  <c r="B490" i="1"/>
  <c r="B188" i="1"/>
  <c r="B549" i="1"/>
  <c r="B854" i="1"/>
  <c r="B476" i="1"/>
  <c r="B531" i="1"/>
  <c r="B713" i="1"/>
  <c r="B102" i="1"/>
  <c r="B871" i="1"/>
  <c r="B695" i="1"/>
  <c r="B957" i="1"/>
  <c r="B1039" i="1"/>
  <c r="B302" i="1"/>
  <c r="B375" i="1"/>
  <c r="B1135" i="1"/>
  <c r="B386" i="1"/>
  <c r="B853" i="1"/>
  <c r="B765" i="1"/>
  <c r="B1293" i="1"/>
  <c r="B682" i="1"/>
  <c r="B1121" i="1"/>
  <c r="B663" i="1"/>
  <c r="B1101" i="1"/>
  <c r="B955" i="1"/>
  <c r="B427" i="1"/>
  <c r="B1062" i="1"/>
  <c r="B615" i="1"/>
  <c r="B1233" i="1"/>
  <c r="B372" i="1"/>
  <c r="B965" i="1"/>
  <c r="B709" i="1"/>
  <c r="B744" i="1"/>
  <c r="B236" i="1"/>
  <c r="B1269" i="1"/>
  <c r="B361" i="1"/>
  <c r="B1177" i="1"/>
  <c r="B901" i="1"/>
  <c r="B527" i="1"/>
  <c r="B975" i="1"/>
  <c r="B320" i="1"/>
  <c r="B1224" i="1"/>
  <c r="B357" i="1"/>
  <c r="B264" i="1"/>
  <c r="B762" i="1"/>
  <c r="B1023" i="1"/>
  <c r="B770" i="1"/>
  <c r="B364" i="1"/>
  <c r="B905" i="1"/>
  <c r="B395" i="1"/>
  <c r="B1238" i="1"/>
  <c r="B450" i="1"/>
  <c r="B979" i="1"/>
  <c r="B103" i="1"/>
  <c r="B909" i="1"/>
  <c r="B1104" i="1"/>
  <c r="B631" i="1"/>
  <c r="B1186" i="1"/>
  <c r="B675" i="1"/>
  <c r="B707" i="1"/>
  <c r="B87" i="1"/>
  <c r="B1256" i="1"/>
  <c r="B1141" i="1"/>
  <c r="B633" i="1"/>
  <c r="B666" i="1"/>
  <c r="B1191" i="1"/>
  <c r="B567" i="1"/>
  <c r="B376" i="1"/>
  <c r="B157" i="1"/>
  <c r="B757" i="1"/>
  <c r="B193" i="1"/>
  <c r="B752" i="1"/>
  <c r="B976" i="1"/>
  <c r="B972" i="1"/>
  <c r="B76" i="1"/>
  <c r="B1144" i="1"/>
  <c r="B610" i="1"/>
  <c r="B14" i="1"/>
  <c r="B29" i="1"/>
  <c r="B964" i="1"/>
  <c r="B314" i="1"/>
  <c r="B72" i="1"/>
  <c r="B391" i="1"/>
  <c r="B423" i="1"/>
  <c r="B999" i="1"/>
  <c r="B800" i="1"/>
  <c r="B980" i="1"/>
  <c r="B861" i="1"/>
  <c r="B510" i="1"/>
  <c r="B1231" i="1"/>
  <c r="B593" i="1"/>
  <c r="B628" i="1"/>
  <c r="B333" i="1"/>
  <c r="B141" i="1"/>
  <c r="B190" i="1"/>
  <c r="B687" i="1"/>
  <c r="B208" i="1"/>
  <c r="B307" i="1"/>
  <c r="B1229" i="1"/>
  <c r="B727" i="1"/>
  <c r="B603" i="1"/>
  <c r="B1188" i="1"/>
  <c r="B1237" i="1"/>
  <c r="B1255" i="1"/>
  <c r="B370" i="1"/>
  <c r="B1185" i="1"/>
  <c r="B529" i="1"/>
  <c r="B383" i="1"/>
  <c r="B768" i="1"/>
  <c r="B971" i="1"/>
  <c r="B532" i="1"/>
  <c r="B1052" i="1"/>
  <c r="B1093" i="1"/>
  <c r="B794" i="1"/>
  <c r="B443" i="1"/>
  <c r="B896" i="1"/>
  <c r="B688" i="1"/>
  <c r="B115" i="1"/>
  <c r="B70" i="1"/>
  <c r="B612" i="1"/>
  <c r="B1138" i="1"/>
  <c r="B162" i="1"/>
  <c r="B974" i="1"/>
  <c r="B1120" i="1"/>
  <c r="B718" i="1"/>
  <c r="B943" i="1"/>
  <c r="B1055" i="1"/>
  <c r="B963" i="1"/>
  <c r="B966" i="1"/>
  <c r="B960" i="1"/>
  <c r="B649" i="1"/>
  <c r="B22" i="1"/>
  <c r="B1063" i="1"/>
  <c r="B1117" i="1"/>
  <c r="B445" i="1"/>
  <c r="B656" i="1"/>
  <c r="B781" i="1"/>
  <c r="B814" i="1"/>
  <c r="B523" i="1"/>
  <c r="B299" i="1"/>
  <c r="B1042" i="1"/>
  <c r="B406" i="1"/>
  <c r="B204" i="1"/>
  <c r="B1155" i="1"/>
  <c r="B54" i="1"/>
  <c r="B704" i="1"/>
  <c r="B18" i="1"/>
  <c r="B1022" i="1"/>
  <c r="B325" i="1"/>
  <c r="B238" i="1"/>
  <c r="B306" i="1"/>
  <c r="B171" i="1"/>
  <c r="B242" i="1"/>
  <c r="B1240" i="1"/>
  <c r="B345" i="1"/>
  <c r="B676" i="1"/>
  <c r="B939" i="1"/>
  <c r="B453" i="1"/>
  <c r="B215" i="1"/>
  <c r="B21" i="1"/>
  <c r="B461" i="1"/>
  <c r="B1046" i="1"/>
  <c r="B827" i="1"/>
  <c r="B39" i="1"/>
  <c r="B609" i="1"/>
  <c r="B841" i="1"/>
  <c r="B581" i="1"/>
  <c r="B245" i="1"/>
  <c r="B797" i="1"/>
  <c r="B1088" i="1"/>
  <c r="B1197" i="1"/>
  <c r="B1263" i="1"/>
  <c r="B1168" i="1"/>
  <c r="B555" i="1"/>
  <c r="B1175" i="1"/>
  <c r="B725" i="1"/>
  <c r="B1295" i="1"/>
  <c r="B122" i="1"/>
  <c r="B699" i="1"/>
  <c r="B1184" i="1"/>
  <c r="B346" i="1"/>
  <c r="B45" i="1"/>
  <c r="B739" i="1"/>
  <c r="B356" i="1"/>
  <c r="B479" i="1"/>
  <c r="B835" i="1"/>
  <c r="B710" i="1"/>
  <c r="B771" i="1"/>
  <c r="B755" i="1"/>
  <c r="B654" i="1"/>
  <c r="B316" i="1"/>
  <c r="B480" i="1"/>
  <c r="B161" i="1"/>
  <c r="B1272" i="1"/>
  <c r="B273" i="1"/>
  <c r="B424" i="1"/>
  <c r="B745" i="1"/>
  <c r="B588" i="1"/>
  <c r="B58" i="1"/>
  <c r="B1217" i="1"/>
  <c r="B670" i="1"/>
  <c r="B1249" i="1"/>
  <c r="B292" i="1"/>
  <c r="B380" i="1"/>
  <c r="B703" i="1"/>
  <c r="B241" i="1"/>
  <c r="B1169" i="1"/>
  <c r="B1143" i="1"/>
  <c r="B265" i="1"/>
  <c r="B1265" i="1"/>
  <c r="B30" i="1"/>
  <c r="B911" i="1"/>
  <c r="B40" i="1"/>
  <c r="B731" i="1"/>
  <c r="B1301" i="1"/>
  <c r="B1274" i="1"/>
  <c r="B530" i="1"/>
  <c r="B415" i="1"/>
  <c r="B46" i="1"/>
  <c r="B1298" i="1"/>
  <c r="B1220" i="1"/>
  <c r="B296" i="1"/>
  <c r="B154" i="1"/>
  <c r="B486" i="1"/>
  <c r="B71" i="1"/>
  <c r="B1294" i="1"/>
  <c r="B751" i="1"/>
  <c r="B460" i="1"/>
  <c r="B1113" i="1"/>
  <c r="B274" i="1"/>
  <c r="B579" i="1"/>
  <c r="B621" i="1"/>
  <c r="B681" i="1"/>
  <c r="B761" i="1"/>
  <c r="B262" i="1"/>
  <c r="B354" i="1"/>
  <c r="B55" i="1"/>
  <c r="B515" i="1"/>
  <c r="B717" i="1"/>
  <c r="B244" i="1"/>
  <c r="B1024" i="1"/>
  <c r="B433" i="1"/>
  <c r="B866" i="1"/>
  <c r="B59" i="1"/>
  <c r="B598" i="1"/>
  <c r="B986" i="1"/>
  <c r="B991" i="1"/>
  <c r="B741" i="1"/>
  <c r="B830" i="1"/>
  <c r="B1152" i="1"/>
  <c r="B1079" i="1"/>
  <c r="B1026" i="1"/>
  <c r="B1273" i="1"/>
  <c r="B185" i="1"/>
  <c r="B993" i="1"/>
  <c r="B732" i="1"/>
  <c r="B613" i="1"/>
  <c r="B74" i="1"/>
  <c r="B1038" i="1"/>
  <c r="B382" i="1"/>
  <c r="B977" i="1"/>
  <c r="B392" i="1"/>
  <c r="B32" i="1"/>
  <c r="B1031" i="1"/>
  <c r="B149" i="1"/>
  <c r="B378" i="1"/>
  <c r="B743" i="1"/>
  <c r="B1012" i="1"/>
  <c r="B1279" i="1"/>
  <c r="B26" i="1"/>
  <c r="B252" i="1"/>
  <c r="B1054" i="1"/>
  <c r="B379" i="1"/>
  <c r="B324" i="1"/>
  <c r="B182" i="1"/>
  <c r="B340" i="1"/>
  <c r="B1082" i="1"/>
  <c r="B397" i="1"/>
  <c r="B1097" i="1"/>
  <c r="B1064" i="1"/>
  <c r="B992" i="1"/>
  <c r="B462" i="1"/>
  <c r="B1071" i="1"/>
  <c r="B806" i="1"/>
  <c r="B1236" i="1"/>
  <c r="B1008" i="1"/>
  <c r="B1103" i="1"/>
  <c r="B1261" i="1"/>
  <c r="B152" i="1"/>
  <c r="B226" i="1"/>
  <c r="B1146" i="1"/>
  <c r="B81" i="1"/>
  <c r="B903" i="1"/>
  <c r="B691" i="1"/>
  <c r="B53" i="1"/>
  <c r="B995" i="1"/>
  <c r="B1193" i="1"/>
  <c r="B1201" i="1"/>
  <c r="B135" i="1"/>
  <c r="B1245" i="1"/>
  <c r="B183" i="1"/>
  <c r="B625" i="1"/>
  <c r="B902" i="1"/>
  <c r="B84" i="1"/>
  <c r="B150" i="1"/>
  <c r="B719" i="1"/>
  <c r="B1251" i="1"/>
  <c r="B253" i="1"/>
  <c r="B981" i="1"/>
  <c r="B1234" i="1"/>
  <c r="B808" i="1"/>
  <c r="B630" i="1"/>
  <c r="B997" i="1"/>
  <c r="B95" i="1"/>
  <c r="B1243" i="1"/>
  <c r="B294" i="1"/>
  <c r="B489" i="1"/>
  <c r="B1140" i="1"/>
  <c r="B730" i="1"/>
  <c r="B35" i="1"/>
  <c r="B553" i="1"/>
  <c r="B1050" i="1"/>
  <c r="B1253" i="1"/>
  <c r="B1094" i="1"/>
  <c r="B570" i="1"/>
  <c r="B984" i="1"/>
  <c r="B746" i="1"/>
  <c r="B551" i="1"/>
  <c r="B180" i="1"/>
  <c r="B19" i="1"/>
  <c r="B1259" i="1"/>
  <c r="B967" i="1"/>
  <c r="B930" i="1"/>
  <c r="B347" i="1"/>
  <c r="B6" i="1"/>
  <c r="B916" i="1"/>
  <c r="B720" i="1"/>
  <c r="B1034" i="1"/>
  <c r="B766" i="1"/>
  <c r="B1278" i="1"/>
  <c r="B310" i="1"/>
  <c r="B894" i="1"/>
  <c r="B881" i="1"/>
  <c r="B1158" i="1"/>
  <c r="B619" i="1"/>
  <c r="B398" i="1"/>
  <c r="B37" i="1"/>
  <c r="B1129" i="1"/>
  <c r="B568" i="1"/>
  <c r="B679" i="1"/>
  <c r="B125" i="1"/>
  <c r="B1187" i="1"/>
  <c r="B256" i="1"/>
  <c r="B869" i="1"/>
  <c r="B269" i="1"/>
  <c r="B1148" i="1"/>
  <c r="B92" i="1"/>
  <c r="B99" i="1"/>
  <c r="B747" i="1"/>
  <c r="B1005" i="1"/>
  <c r="B85" i="1"/>
  <c r="B1277" i="1"/>
  <c r="B239" i="1"/>
  <c r="B913" i="1"/>
  <c r="B90" i="1"/>
  <c r="B442" i="1"/>
  <c r="B1036" i="1"/>
  <c r="B384" i="1"/>
  <c r="B874" i="1"/>
  <c r="B1041" i="1"/>
  <c r="B311" i="1"/>
  <c r="B1210" i="1"/>
  <c r="B777" i="1"/>
  <c r="B942" i="1"/>
  <c r="B66" i="1"/>
  <c r="B541" i="1"/>
</calcChain>
</file>

<file path=xl/sharedStrings.xml><?xml version="1.0" encoding="utf-8"?>
<sst xmlns="http://schemas.openxmlformats.org/spreadsheetml/2006/main" count="4" uniqueCount="4">
  <si>
    <t>Α/Α</t>
  </si>
  <si>
    <t>ΑΡΙΘΜΟΣ ΜΗΤΡΩΟΥ ΥΠΟΨΗΦΙΟΥ</t>
  </si>
  <si>
    <t>ΑΣΕΠ
Β΄ΔΙΕΥΘΥΝΣΗ ΕΠΙΛΟΓΗΣ ΠΡΟΣΩΠΙΚΟΥ</t>
  </si>
  <si>
    <t xml:space="preserve">ΠΡΟΚΗΡΥΞΗ 1K/2025
Φ.Ε.Κ. 2/τ. Α.Σ.Ε.Π./26.02.2025
ΚΑΤΗΓΟΡΙΑ ΠΑΝΕΠΙΣΤΗΜΙΑΚΗΣ ΕΚΠΑΙΔΕΥΣΗΣ 
ΠΡΟΣΚΛΗΣΗ ΥΠΟΨΗΦΙΩΝ
ΓΙΑ ΗΛΕΚΤΡΟΝΙΚΗ ΥΠΟΒΟΛΗ ΔΙΚΑΙΟΛΟΓΗΤΙΚΩΝ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</si>
</sst>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13">
    <xf numFmtId="0" fontId="0" fillId="0" borderId="0" xfId="0"/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42" applyFont="1" applyBorder="1" applyAlignment="1">
      <alignment horizontal="center" vertical="center" wrapText="1"/>
    </xf>
    <xf numFmtId="0" fontId="18" fillId="0" borderId="19" xfId="42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02"/>
  <sheetViews>
    <sheetView tabSelected="1" workbookViewId="0">
      <selection sqref="A1:B1"/>
    </sheetView>
  </sheetViews>
  <sheetFormatPr defaultRowHeight="15" x14ac:dyDescent="0.25"/>
  <cols>
    <col min="1" max="1" width="11.85546875" bestFit="1" customWidth="1"/>
    <col min="2" max="2" width="39.5703125" customWidth="1"/>
  </cols>
  <sheetData>
    <row r="1" spans="1:2" ht="41.25" customHeight="1" x14ac:dyDescent="0.25">
      <c r="A1" s="4" t="s">
        <v>2</v>
      </c>
      <c r="B1" s="5"/>
    </row>
    <row r="2" spans="1:2" x14ac:dyDescent="0.25">
      <c r="A2" s="6"/>
      <c r="B2" s="7"/>
    </row>
    <row r="3" spans="1:2" ht="146.25" customHeight="1" x14ac:dyDescent="0.25">
      <c r="A3" s="8" t="s">
        <v>3</v>
      </c>
      <c r="B3" s="9"/>
    </row>
    <row r="4" spans="1:2" ht="15.75" thickBot="1" x14ac:dyDescent="0.3">
      <c r="A4" s="10"/>
      <c r="B4" s="11"/>
    </row>
    <row r="5" spans="1:2" x14ac:dyDescent="0.25">
      <c r="A5" s="1" t="s">
        <v>0</v>
      </c>
      <c r="B5" s="2" t="s">
        <v>1</v>
      </c>
    </row>
    <row r="6" spans="1:2" x14ac:dyDescent="0.25">
      <c r="A6" s="3">
        <v>1</v>
      </c>
      <c r="B6" s="12" t="str">
        <f>"00002882"</f>
        <v>00002882</v>
      </c>
    </row>
    <row r="7" spans="1:2" x14ac:dyDescent="0.25">
      <c r="A7" s="3">
        <v>2</v>
      </c>
      <c r="B7" s="12" t="str">
        <f>"00002886"</f>
        <v>00002886</v>
      </c>
    </row>
    <row r="8" spans="1:2" x14ac:dyDescent="0.25">
      <c r="A8" s="3">
        <v>3</v>
      </c>
      <c r="B8" s="12" t="str">
        <f>"00003480"</f>
        <v>00003480</v>
      </c>
    </row>
    <row r="9" spans="1:2" x14ac:dyDescent="0.25">
      <c r="A9" s="3">
        <v>4</v>
      </c>
      <c r="B9" s="12" t="str">
        <f>"00004857"</f>
        <v>00004857</v>
      </c>
    </row>
    <row r="10" spans="1:2" x14ac:dyDescent="0.25">
      <c r="A10" s="3">
        <v>5</v>
      </c>
      <c r="B10" s="12" t="str">
        <f>"00005675"</f>
        <v>00005675</v>
      </c>
    </row>
    <row r="11" spans="1:2" x14ac:dyDescent="0.25">
      <c r="A11" s="3">
        <v>6</v>
      </c>
      <c r="B11" s="12" t="str">
        <f>"00005705"</f>
        <v>00005705</v>
      </c>
    </row>
    <row r="12" spans="1:2" x14ac:dyDescent="0.25">
      <c r="A12" s="3">
        <v>7</v>
      </c>
      <c r="B12" s="12" t="str">
        <f>"00006273"</f>
        <v>00006273</v>
      </c>
    </row>
    <row r="13" spans="1:2" x14ac:dyDescent="0.25">
      <c r="A13" s="3">
        <v>8</v>
      </c>
      <c r="B13" s="12" t="str">
        <f>"00006297"</f>
        <v>00006297</v>
      </c>
    </row>
    <row r="14" spans="1:2" x14ac:dyDescent="0.25">
      <c r="A14" s="3">
        <v>9</v>
      </c>
      <c r="B14" s="12" t="str">
        <f>"00009485"</f>
        <v>00009485</v>
      </c>
    </row>
    <row r="15" spans="1:2" x14ac:dyDescent="0.25">
      <c r="A15" s="3">
        <v>10</v>
      </c>
      <c r="B15" s="12" t="str">
        <f>"00010057"</f>
        <v>00010057</v>
      </c>
    </row>
    <row r="16" spans="1:2" x14ac:dyDescent="0.25">
      <c r="A16" s="3">
        <v>11</v>
      </c>
      <c r="B16" s="12" t="str">
        <f>"00010969"</f>
        <v>00010969</v>
      </c>
    </row>
    <row r="17" spans="1:2" x14ac:dyDescent="0.25">
      <c r="A17" s="3">
        <v>12</v>
      </c>
      <c r="B17" s="12" t="str">
        <f>"00011038"</f>
        <v>00011038</v>
      </c>
    </row>
    <row r="18" spans="1:2" x14ac:dyDescent="0.25">
      <c r="A18" s="3">
        <v>13</v>
      </c>
      <c r="B18" s="12" t="str">
        <f>"00011290"</f>
        <v>00011290</v>
      </c>
    </row>
    <row r="19" spans="1:2" x14ac:dyDescent="0.25">
      <c r="A19" s="3">
        <v>14</v>
      </c>
      <c r="B19" s="12" t="str">
        <f>"00011561"</f>
        <v>00011561</v>
      </c>
    </row>
    <row r="20" spans="1:2" x14ac:dyDescent="0.25">
      <c r="A20" s="3">
        <v>15</v>
      </c>
      <c r="B20" s="12" t="str">
        <f>"00012607"</f>
        <v>00012607</v>
      </c>
    </row>
    <row r="21" spans="1:2" x14ac:dyDescent="0.25">
      <c r="A21" s="3">
        <v>16</v>
      </c>
      <c r="B21" s="12" t="str">
        <f>"00012849"</f>
        <v>00012849</v>
      </c>
    </row>
    <row r="22" spans="1:2" x14ac:dyDescent="0.25">
      <c r="A22" s="3">
        <v>17</v>
      </c>
      <c r="B22" s="12" t="str">
        <f>"00012880"</f>
        <v>00012880</v>
      </c>
    </row>
    <row r="23" spans="1:2" x14ac:dyDescent="0.25">
      <c r="A23" s="3">
        <v>18</v>
      </c>
      <c r="B23" s="12" t="str">
        <f>"00013092"</f>
        <v>00013092</v>
      </c>
    </row>
    <row r="24" spans="1:2" x14ac:dyDescent="0.25">
      <c r="A24" s="3">
        <v>19</v>
      </c>
      <c r="B24" s="12" t="str">
        <f>"00013634"</f>
        <v>00013634</v>
      </c>
    </row>
    <row r="25" spans="1:2" x14ac:dyDescent="0.25">
      <c r="A25" s="3">
        <v>20</v>
      </c>
      <c r="B25" s="12" t="str">
        <f>"00014448"</f>
        <v>00014448</v>
      </c>
    </row>
    <row r="26" spans="1:2" x14ac:dyDescent="0.25">
      <c r="A26" s="3">
        <v>21</v>
      </c>
      <c r="B26" s="12" t="str">
        <f>"00015083"</f>
        <v>00015083</v>
      </c>
    </row>
    <row r="27" spans="1:2" x14ac:dyDescent="0.25">
      <c r="A27" s="3">
        <v>22</v>
      </c>
      <c r="B27" s="12" t="str">
        <f>"00016330"</f>
        <v>00016330</v>
      </c>
    </row>
    <row r="28" spans="1:2" x14ac:dyDescent="0.25">
      <c r="A28" s="3">
        <v>23</v>
      </c>
      <c r="B28" s="12" t="str">
        <f>"00016588"</f>
        <v>00016588</v>
      </c>
    </row>
    <row r="29" spans="1:2" x14ac:dyDescent="0.25">
      <c r="A29" s="3">
        <v>24</v>
      </c>
      <c r="B29" s="12" t="str">
        <f>"00016799"</f>
        <v>00016799</v>
      </c>
    </row>
    <row r="30" spans="1:2" x14ac:dyDescent="0.25">
      <c r="A30" s="3">
        <v>25</v>
      </c>
      <c r="B30" s="12" t="str">
        <f>"00017239"</f>
        <v>00017239</v>
      </c>
    </row>
    <row r="31" spans="1:2" x14ac:dyDescent="0.25">
      <c r="A31" s="3">
        <v>26</v>
      </c>
      <c r="B31" s="12" t="str">
        <f>"00017510"</f>
        <v>00017510</v>
      </c>
    </row>
    <row r="32" spans="1:2" x14ac:dyDescent="0.25">
      <c r="A32" s="3">
        <v>27</v>
      </c>
      <c r="B32" s="12" t="str">
        <f>"00017623"</f>
        <v>00017623</v>
      </c>
    </row>
    <row r="33" spans="1:2" x14ac:dyDescent="0.25">
      <c r="A33" s="3">
        <v>28</v>
      </c>
      <c r="B33" s="12" t="str">
        <f>"00017860"</f>
        <v>00017860</v>
      </c>
    </row>
    <row r="34" spans="1:2" x14ac:dyDescent="0.25">
      <c r="A34" s="3">
        <v>29</v>
      </c>
      <c r="B34" s="12" t="str">
        <f>"00017993"</f>
        <v>00017993</v>
      </c>
    </row>
    <row r="35" spans="1:2" x14ac:dyDescent="0.25">
      <c r="A35" s="3">
        <v>30</v>
      </c>
      <c r="B35" s="12" t="str">
        <f>"00018816"</f>
        <v>00018816</v>
      </c>
    </row>
    <row r="36" spans="1:2" x14ac:dyDescent="0.25">
      <c r="A36" s="3">
        <v>31</v>
      </c>
      <c r="B36" s="12" t="str">
        <f>"00021269"</f>
        <v>00021269</v>
      </c>
    </row>
    <row r="37" spans="1:2" x14ac:dyDescent="0.25">
      <c r="A37" s="3">
        <v>32</v>
      </c>
      <c r="B37" s="12" t="str">
        <f>"00022138"</f>
        <v>00022138</v>
      </c>
    </row>
    <row r="38" spans="1:2" x14ac:dyDescent="0.25">
      <c r="A38" s="3">
        <v>33</v>
      </c>
      <c r="B38" s="12" t="str">
        <f>"00022142"</f>
        <v>00022142</v>
      </c>
    </row>
    <row r="39" spans="1:2" x14ac:dyDescent="0.25">
      <c r="A39" s="3">
        <v>34</v>
      </c>
      <c r="B39" s="12" t="str">
        <f>"00022168"</f>
        <v>00022168</v>
      </c>
    </row>
    <row r="40" spans="1:2" x14ac:dyDescent="0.25">
      <c r="A40" s="3">
        <v>35</v>
      </c>
      <c r="B40" s="12" t="str">
        <f>"00023033"</f>
        <v>00023033</v>
      </c>
    </row>
    <row r="41" spans="1:2" x14ac:dyDescent="0.25">
      <c r="A41" s="3">
        <v>36</v>
      </c>
      <c r="B41" s="12" t="str">
        <f>"00026373"</f>
        <v>00026373</v>
      </c>
    </row>
    <row r="42" spans="1:2" x14ac:dyDescent="0.25">
      <c r="A42" s="3">
        <v>37</v>
      </c>
      <c r="B42" s="12" t="str">
        <f>"00027089"</f>
        <v>00027089</v>
      </c>
    </row>
    <row r="43" spans="1:2" x14ac:dyDescent="0.25">
      <c r="A43" s="3">
        <v>38</v>
      </c>
      <c r="B43" s="12" t="str">
        <f>"00031649"</f>
        <v>00031649</v>
      </c>
    </row>
    <row r="44" spans="1:2" x14ac:dyDescent="0.25">
      <c r="A44" s="3">
        <v>39</v>
      </c>
      <c r="B44" s="12" t="str">
        <f>"00033053"</f>
        <v>00033053</v>
      </c>
    </row>
    <row r="45" spans="1:2" x14ac:dyDescent="0.25">
      <c r="A45" s="3">
        <v>40</v>
      </c>
      <c r="B45" s="12" t="str">
        <f>"00040131"</f>
        <v>00040131</v>
      </c>
    </row>
    <row r="46" spans="1:2" x14ac:dyDescent="0.25">
      <c r="A46" s="3">
        <v>41</v>
      </c>
      <c r="B46" s="12" t="str">
        <f>"00041772"</f>
        <v>00041772</v>
      </c>
    </row>
    <row r="47" spans="1:2" x14ac:dyDescent="0.25">
      <c r="A47" s="3">
        <v>42</v>
      </c>
      <c r="B47" s="12" t="str">
        <f>"00042543"</f>
        <v>00042543</v>
      </c>
    </row>
    <row r="48" spans="1:2" x14ac:dyDescent="0.25">
      <c r="A48" s="3">
        <v>43</v>
      </c>
      <c r="B48" s="12" t="str">
        <f>"00047460"</f>
        <v>00047460</v>
      </c>
    </row>
    <row r="49" spans="1:2" x14ac:dyDescent="0.25">
      <c r="A49" s="3">
        <v>44</v>
      </c>
      <c r="B49" s="12" t="str">
        <f>"00077697"</f>
        <v>00077697</v>
      </c>
    </row>
    <row r="50" spans="1:2" x14ac:dyDescent="0.25">
      <c r="A50" s="3">
        <v>45</v>
      </c>
      <c r="B50" s="12" t="str">
        <f>"00083279"</f>
        <v>00083279</v>
      </c>
    </row>
    <row r="51" spans="1:2" x14ac:dyDescent="0.25">
      <c r="A51" s="3">
        <v>46</v>
      </c>
      <c r="B51" s="12" t="str">
        <f>"00083917"</f>
        <v>00083917</v>
      </c>
    </row>
    <row r="52" spans="1:2" x14ac:dyDescent="0.25">
      <c r="A52" s="3">
        <v>47</v>
      </c>
      <c r="B52" s="12" t="str">
        <f>"00084954"</f>
        <v>00084954</v>
      </c>
    </row>
    <row r="53" spans="1:2" x14ac:dyDescent="0.25">
      <c r="A53" s="3">
        <v>48</v>
      </c>
      <c r="B53" s="12" t="str">
        <f>"00085045"</f>
        <v>00085045</v>
      </c>
    </row>
    <row r="54" spans="1:2" x14ac:dyDescent="0.25">
      <c r="A54" s="3">
        <v>49</v>
      </c>
      <c r="B54" s="12" t="str">
        <f>"00085835"</f>
        <v>00085835</v>
      </c>
    </row>
    <row r="55" spans="1:2" x14ac:dyDescent="0.25">
      <c r="A55" s="3">
        <v>50</v>
      </c>
      <c r="B55" s="12" t="str">
        <f>"00085990"</f>
        <v>00085990</v>
      </c>
    </row>
    <row r="56" spans="1:2" x14ac:dyDescent="0.25">
      <c r="A56" s="3">
        <v>51</v>
      </c>
      <c r="B56" s="12" t="str">
        <f>"00086475"</f>
        <v>00086475</v>
      </c>
    </row>
    <row r="57" spans="1:2" x14ac:dyDescent="0.25">
      <c r="A57" s="3">
        <v>52</v>
      </c>
      <c r="B57" s="12" t="str">
        <f>"00088145"</f>
        <v>00088145</v>
      </c>
    </row>
    <row r="58" spans="1:2" x14ac:dyDescent="0.25">
      <c r="A58" s="3">
        <v>53</v>
      </c>
      <c r="B58" s="12" t="str">
        <f>"00089776"</f>
        <v>00089776</v>
      </c>
    </row>
    <row r="59" spans="1:2" x14ac:dyDescent="0.25">
      <c r="A59" s="3">
        <v>54</v>
      </c>
      <c r="B59" s="12" t="str">
        <f>"00090639"</f>
        <v>00090639</v>
      </c>
    </row>
    <row r="60" spans="1:2" x14ac:dyDescent="0.25">
      <c r="A60" s="3">
        <v>55</v>
      </c>
      <c r="B60" s="12" t="str">
        <f>"00092956"</f>
        <v>00092956</v>
      </c>
    </row>
    <row r="61" spans="1:2" x14ac:dyDescent="0.25">
      <c r="A61" s="3">
        <v>56</v>
      </c>
      <c r="B61" s="12" t="str">
        <f>"00098811"</f>
        <v>00098811</v>
      </c>
    </row>
    <row r="62" spans="1:2" x14ac:dyDescent="0.25">
      <c r="A62" s="3">
        <v>57</v>
      </c>
      <c r="B62" s="12" t="str">
        <f>"00104614"</f>
        <v>00104614</v>
      </c>
    </row>
    <row r="63" spans="1:2" x14ac:dyDescent="0.25">
      <c r="A63" s="3">
        <v>58</v>
      </c>
      <c r="B63" s="12" t="str">
        <f>"00105038"</f>
        <v>00105038</v>
      </c>
    </row>
    <row r="64" spans="1:2" x14ac:dyDescent="0.25">
      <c r="A64" s="3">
        <v>59</v>
      </c>
      <c r="B64" s="12" t="str">
        <f>"00107451"</f>
        <v>00107451</v>
      </c>
    </row>
    <row r="65" spans="1:2" x14ac:dyDescent="0.25">
      <c r="A65" s="3">
        <v>60</v>
      </c>
      <c r="B65" s="12" t="str">
        <f>"00108986"</f>
        <v>00108986</v>
      </c>
    </row>
    <row r="66" spans="1:2" x14ac:dyDescent="0.25">
      <c r="A66" s="3">
        <v>61</v>
      </c>
      <c r="B66" s="12" t="str">
        <f>"00110960"</f>
        <v>00110960</v>
      </c>
    </row>
    <row r="67" spans="1:2" x14ac:dyDescent="0.25">
      <c r="A67" s="3">
        <v>62</v>
      </c>
      <c r="B67" s="12" t="str">
        <f>"00111010"</f>
        <v>00111010</v>
      </c>
    </row>
    <row r="68" spans="1:2" x14ac:dyDescent="0.25">
      <c r="A68" s="3">
        <v>63</v>
      </c>
      <c r="B68" s="12" t="str">
        <f>"00111514"</f>
        <v>00111514</v>
      </c>
    </row>
    <row r="69" spans="1:2" x14ac:dyDescent="0.25">
      <c r="A69" s="3">
        <v>64</v>
      </c>
      <c r="B69" s="12" t="str">
        <f>"00111650"</f>
        <v>00111650</v>
      </c>
    </row>
    <row r="70" spans="1:2" x14ac:dyDescent="0.25">
      <c r="A70" s="3">
        <v>65</v>
      </c>
      <c r="B70" s="12" t="str">
        <f>"00113035"</f>
        <v>00113035</v>
      </c>
    </row>
    <row r="71" spans="1:2" x14ac:dyDescent="0.25">
      <c r="A71" s="3">
        <v>66</v>
      </c>
      <c r="B71" s="12" t="str">
        <f>"00113623"</f>
        <v>00113623</v>
      </c>
    </row>
    <row r="72" spans="1:2" x14ac:dyDescent="0.25">
      <c r="A72" s="3">
        <v>67</v>
      </c>
      <c r="B72" s="12" t="str">
        <f>"00114638"</f>
        <v>00114638</v>
      </c>
    </row>
    <row r="73" spans="1:2" x14ac:dyDescent="0.25">
      <c r="A73" s="3">
        <v>68</v>
      </c>
      <c r="B73" s="12" t="str">
        <f>"00114871"</f>
        <v>00114871</v>
      </c>
    </row>
    <row r="74" spans="1:2" x14ac:dyDescent="0.25">
      <c r="A74" s="3">
        <v>69</v>
      </c>
      <c r="B74" s="12" t="str">
        <f>"00116154"</f>
        <v>00116154</v>
      </c>
    </row>
    <row r="75" spans="1:2" x14ac:dyDescent="0.25">
      <c r="A75" s="3">
        <v>70</v>
      </c>
      <c r="B75" s="12" t="str">
        <f>"00117826"</f>
        <v>00117826</v>
      </c>
    </row>
    <row r="76" spans="1:2" x14ac:dyDescent="0.25">
      <c r="A76" s="3">
        <v>71</v>
      </c>
      <c r="B76" s="12" t="str">
        <f>"00119540"</f>
        <v>00119540</v>
      </c>
    </row>
    <row r="77" spans="1:2" x14ac:dyDescent="0.25">
      <c r="A77" s="3">
        <v>72</v>
      </c>
      <c r="B77" s="12" t="str">
        <f>"00122318"</f>
        <v>00122318</v>
      </c>
    </row>
    <row r="78" spans="1:2" x14ac:dyDescent="0.25">
      <c r="A78" s="3">
        <v>73</v>
      </c>
      <c r="B78" s="12" t="str">
        <f>"00123024"</f>
        <v>00123024</v>
      </c>
    </row>
    <row r="79" spans="1:2" x14ac:dyDescent="0.25">
      <c r="A79" s="3">
        <v>74</v>
      </c>
      <c r="B79" s="12" t="str">
        <f>"00124046"</f>
        <v>00124046</v>
      </c>
    </row>
    <row r="80" spans="1:2" x14ac:dyDescent="0.25">
      <c r="A80" s="3">
        <v>75</v>
      </c>
      <c r="B80" s="12" t="str">
        <f>"00125635"</f>
        <v>00125635</v>
      </c>
    </row>
    <row r="81" spans="1:2" x14ac:dyDescent="0.25">
      <c r="A81" s="3">
        <v>76</v>
      </c>
      <c r="B81" s="12" t="str">
        <f>"00126336"</f>
        <v>00126336</v>
      </c>
    </row>
    <row r="82" spans="1:2" x14ac:dyDescent="0.25">
      <c r="A82" s="3">
        <v>77</v>
      </c>
      <c r="B82" s="12" t="str">
        <f>"00126664"</f>
        <v>00126664</v>
      </c>
    </row>
    <row r="83" spans="1:2" x14ac:dyDescent="0.25">
      <c r="A83" s="3">
        <v>78</v>
      </c>
      <c r="B83" s="12" t="str">
        <f>"00127937"</f>
        <v>00127937</v>
      </c>
    </row>
    <row r="84" spans="1:2" x14ac:dyDescent="0.25">
      <c r="A84" s="3">
        <v>79</v>
      </c>
      <c r="B84" s="12" t="str">
        <f>"00128766"</f>
        <v>00128766</v>
      </c>
    </row>
    <row r="85" spans="1:2" x14ac:dyDescent="0.25">
      <c r="A85" s="3">
        <v>80</v>
      </c>
      <c r="B85" s="12" t="str">
        <f>"00129314"</f>
        <v>00129314</v>
      </c>
    </row>
    <row r="86" spans="1:2" x14ac:dyDescent="0.25">
      <c r="A86" s="3">
        <v>81</v>
      </c>
      <c r="B86" s="12" t="str">
        <f>"00131636"</f>
        <v>00131636</v>
      </c>
    </row>
    <row r="87" spans="1:2" x14ac:dyDescent="0.25">
      <c r="A87" s="3">
        <v>82</v>
      </c>
      <c r="B87" s="12" t="str">
        <f>"00131821"</f>
        <v>00131821</v>
      </c>
    </row>
    <row r="88" spans="1:2" x14ac:dyDescent="0.25">
      <c r="A88" s="3">
        <v>83</v>
      </c>
      <c r="B88" s="12" t="str">
        <f>"00135026"</f>
        <v>00135026</v>
      </c>
    </row>
    <row r="89" spans="1:2" x14ac:dyDescent="0.25">
      <c r="A89" s="3">
        <v>84</v>
      </c>
      <c r="B89" s="12" t="str">
        <f>"00135369"</f>
        <v>00135369</v>
      </c>
    </row>
    <row r="90" spans="1:2" x14ac:dyDescent="0.25">
      <c r="A90" s="3">
        <v>85</v>
      </c>
      <c r="B90" s="12" t="str">
        <f>"00135530"</f>
        <v>00135530</v>
      </c>
    </row>
    <row r="91" spans="1:2" x14ac:dyDescent="0.25">
      <c r="A91" s="3">
        <v>86</v>
      </c>
      <c r="B91" s="12" t="str">
        <f>"00135562"</f>
        <v>00135562</v>
      </c>
    </row>
    <row r="92" spans="1:2" x14ac:dyDescent="0.25">
      <c r="A92" s="3">
        <v>87</v>
      </c>
      <c r="B92" s="12" t="str">
        <f>"00135608"</f>
        <v>00135608</v>
      </c>
    </row>
    <row r="93" spans="1:2" x14ac:dyDescent="0.25">
      <c r="A93" s="3">
        <v>88</v>
      </c>
      <c r="B93" s="12" t="str">
        <f>"00137794"</f>
        <v>00137794</v>
      </c>
    </row>
    <row r="94" spans="1:2" x14ac:dyDescent="0.25">
      <c r="A94" s="3">
        <v>89</v>
      </c>
      <c r="B94" s="12" t="str">
        <f>"00141527"</f>
        <v>00141527</v>
      </c>
    </row>
    <row r="95" spans="1:2" x14ac:dyDescent="0.25">
      <c r="A95" s="3">
        <v>90</v>
      </c>
      <c r="B95" s="12" t="str">
        <f>"00142808"</f>
        <v>00142808</v>
      </c>
    </row>
    <row r="96" spans="1:2" x14ac:dyDescent="0.25">
      <c r="A96" s="3">
        <v>91</v>
      </c>
      <c r="B96" s="12" t="str">
        <f>"00143739"</f>
        <v>00143739</v>
      </c>
    </row>
    <row r="97" spans="1:2" x14ac:dyDescent="0.25">
      <c r="A97" s="3">
        <v>92</v>
      </c>
      <c r="B97" s="12" t="str">
        <f>"00143847"</f>
        <v>00143847</v>
      </c>
    </row>
    <row r="98" spans="1:2" x14ac:dyDescent="0.25">
      <c r="A98" s="3">
        <v>93</v>
      </c>
      <c r="B98" s="12" t="str">
        <f>"00144876"</f>
        <v>00144876</v>
      </c>
    </row>
    <row r="99" spans="1:2" x14ac:dyDescent="0.25">
      <c r="A99" s="3">
        <v>94</v>
      </c>
      <c r="B99" s="12" t="str">
        <f>"00147618"</f>
        <v>00147618</v>
      </c>
    </row>
    <row r="100" spans="1:2" x14ac:dyDescent="0.25">
      <c r="A100" s="3">
        <v>95</v>
      </c>
      <c r="B100" s="12" t="str">
        <f>"00150495"</f>
        <v>00150495</v>
      </c>
    </row>
    <row r="101" spans="1:2" x14ac:dyDescent="0.25">
      <c r="A101" s="3">
        <v>96</v>
      </c>
      <c r="B101" s="12" t="str">
        <f>"00151537"</f>
        <v>00151537</v>
      </c>
    </row>
    <row r="102" spans="1:2" x14ac:dyDescent="0.25">
      <c r="A102" s="3">
        <v>97</v>
      </c>
      <c r="B102" s="12" t="str">
        <f>"00153051"</f>
        <v>00153051</v>
      </c>
    </row>
    <row r="103" spans="1:2" x14ac:dyDescent="0.25">
      <c r="A103" s="3">
        <v>98</v>
      </c>
      <c r="B103" s="12" t="str">
        <f>"00154983"</f>
        <v>00154983</v>
      </c>
    </row>
    <row r="104" spans="1:2" x14ac:dyDescent="0.25">
      <c r="A104" s="3">
        <v>99</v>
      </c>
      <c r="B104" s="12" t="str">
        <f>"00156176"</f>
        <v>00156176</v>
      </c>
    </row>
    <row r="105" spans="1:2" x14ac:dyDescent="0.25">
      <c r="A105" s="3">
        <v>100</v>
      </c>
      <c r="B105" s="12" t="str">
        <f>"00156204"</f>
        <v>00156204</v>
      </c>
    </row>
    <row r="106" spans="1:2" x14ac:dyDescent="0.25">
      <c r="A106" s="3">
        <v>101</v>
      </c>
      <c r="B106" s="12" t="str">
        <f>"00157069"</f>
        <v>00157069</v>
      </c>
    </row>
    <row r="107" spans="1:2" x14ac:dyDescent="0.25">
      <c r="A107" s="3">
        <v>102</v>
      </c>
      <c r="B107" s="12" t="str">
        <f>"00157888"</f>
        <v>00157888</v>
      </c>
    </row>
    <row r="108" spans="1:2" x14ac:dyDescent="0.25">
      <c r="A108" s="3">
        <v>103</v>
      </c>
      <c r="B108" s="12" t="str">
        <f>"00159647"</f>
        <v>00159647</v>
      </c>
    </row>
    <row r="109" spans="1:2" x14ac:dyDescent="0.25">
      <c r="A109" s="3">
        <v>104</v>
      </c>
      <c r="B109" s="12" t="str">
        <f>"00161228"</f>
        <v>00161228</v>
      </c>
    </row>
    <row r="110" spans="1:2" x14ac:dyDescent="0.25">
      <c r="A110" s="3">
        <v>105</v>
      </c>
      <c r="B110" s="12" t="str">
        <f>"00161925"</f>
        <v>00161925</v>
      </c>
    </row>
    <row r="111" spans="1:2" x14ac:dyDescent="0.25">
      <c r="A111" s="3">
        <v>106</v>
      </c>
      <c r="B111" s="12" t="str">
        <f>"00162735"</f>
        <v>00162735</v>
      </c>
    </row>
    <row r="112" spans="1:2" x14ac:dyDescent="0.25">
      <c r="A112" s="3">
        <v>107</v>
      </c>
      <c r="B112" s="12" t="str">
        <f>"00163990"</f>
        <v>00163990</v>
      </c>
    </row>
    <row r="113" spans="1:2" x14ac:dyDescent="0.25">
      <c r="A113" s="3">
        <v>108</v>
      </c>
      <c r="B113" s="12" t="str">
        <f>"00165827"</f>
        <v>00165827</v>
      </c>
    </row>
    <row r="114" spans="1:2" x14ac:dyDescent="0.25">
      <c r="A114" s="3">
        <v>109</v>
      </c>
      <c r="B114" s="12" t="str">
        <f>"00165854"</f>
        <v>00165854</v>
      </c>
    </row>
    <row r="115" spans="1:2" x14ac:dyDescent="0.25">
      <c r="A115" s="3">
        <v>110</v>
      </c>
      <c r="B115" s="12" t="str">
        <f>"00165953"</f>
        <v>00165953</v>
      </c>
    </row>
    <row r="116" spans="1:2" x14ac:dyDescent="0.25">
      <c r="A116" s="3">
        <v>111</v>
      </c>
      <c r="B116" s="12" t="str">
        <f>"00167503"</f>
        <v>00167503</v>
      </c>
    </row>
    <row r="117" spans="1:2" x14ac:dyDescent="0.25">
      <c r="A117" s="3">
        <v>112</v>
      </c>
      <c r="B117" s="12" t="str">
        <f>"00170655"</f>
        <v>00170655</v>
      </c>
    </row>
    <row r="118" spans="1:2" x14ac:dyDescent="0.25">
      <c r="A118" s="3">
        <v>113</v>
      </c>
      <c r="B118" s="12" t="str">
        <f>"00173947"</f>
        <v>00173947</v>
      </c>
    </row>
    <row r="119" spans="1:2" x14ac:dyDescent="0.25">
      <c r="A119" s="3">
        <v>114</v>
      </c>
      <c r="B119" s="12" t="str">
        <f>"00174942"</f>
        <v>00174942</v>
      </c>
    </row>
    <row r="120" spans="1:2" x14ac:dyDescent="0.25">
      <c r="A120" s="3">
        <v>115</v>
      </c>
      <c r="B120" s="12" t="str">
        <f>"00175768"</f>
        <v>00175768</v>
      </c>
    </row>
    <row r="121" spans="1:2" x14ac:dyDescent="0.25">
      <c r="A121" s="3">
        <v>116</v>
      </c>
      <c r="B121" s="12" t="str">
        <f>"00175836"</f>
        <v>00175836</v>
      </c>
    </row>
    <row r="122" spans="1:2" x14ac:dyDescent="0.25">
      <c r="A122" s="3">
        <v>117</v>
      </c>
      <c r="B122" s="12" t="str">
        <f>"00181412"</f>
        <v>00181412</v>
      </c>
    </row>
    <row r="123" spans="1:2" x14ac:dyDescent="0.25">
      <c r="A123" s="3">
        <v>118</v>
      </c>
      <c r="B123" s="12" t="str">
        <f>"00183826"</f>
        <v>00183826</v>
      </c>
    </row>
    <row r="124" spans="1:2" x14ac:dyDescent="0.25">
      <c r="A124" s="3">
        <v>119</v>
      </c>
      <c r="B124" s="12" t="str">
        <f>"00184702"</f>
        <v>00184702</v>
      </c>
    </row>
    <row r="125" spans="1:2" x14ac:dyDescent="0.25">
      <c r="A125" s="3">
        <v>120</v>
      </c>
      <c r="B125" s="12" t="str">
        <f>"00184884"</f>
        <v>00184884</v>
      </c>
    </row>
    <row r="126" spans="1:2" x14ac:dyDescent="0.25">
      <c r="A126" s="3">
        <v>121</v>
      </c>
      <c r="B126" s="12" t="str">
        <f>"00185712"</f>
        <v>00185712</v>
      </c>
    </row>
    <row r="127" spans="1:2" x14ac:dyDescent="0.25">
      <c r="A127" s="3">
        <v>122</v>
      </c>
      <c r="B127" s="12" t="str">
        <f>"00186433"</f>
        <v>00186433</v>
      </c>
    </row>
    <row r="128" spans="1:2" x14ac:dyDescent="0.25">
      <c r="A128" s="3">
        <v>123</v>
      </c>
      <c r="B128" s="12" t="str">
        <f>"00190754"</f>
        <v>00190754</v>
      </c>
    </row>
    <row r="129" spans="1:2" x14ac:dyDescent="0.25">
      <c r="A129" s="3">
        <v>124</v>
      </c>
      <c r="B129" s="12" t="str">
        <f>"00191360"</f>
        <v>00191360</v>
      </c>
    </row>
    <row r="130" spans="1:2" x14ac:dyDescent="0.25">
      <c r="A130" s="3">
        <v>125</v>
      </c>
      <c r="B130" s="12" t="str">
        <f>"00191967"</f>
        <v>00191967</v>
      </c>
    </row>
    <row r="131" spans="1:2" x14ac:dyDescent="0.25">
      <c r="A131" s="3">
        <v>126</v>
      </c>
      <c r="B131" s="12" t="str">
        <f>"00194099"</f>
        <v>00194099</v>
      </c>
    </row>
    <row r="132" spans="1:2" x14ac:dyDescent="0.25">
      <c r="A132" s="3">
        <v>127</v>
      </c>
      <c r="B132" s="12" t="str">
        <f>"00195658"</f>
        <v>00195658</v>
      </c>
    </row>
    <row r="133" spans="1:2" x14ac:dyDescent="0.25">
      <c r="A133" s="3">
        <v>128</v>
      </c>
      <c r="B133" s="12" t="str">
        <f>"00196888"</f>
        <v>00196888</v>
      </c>
    </row>
    <row r="134" spans="1:2" x14ac:dyDescent="0.25">
      <c r="A134" s="3">
        <v>129</v>
      </c>
      <c r="B134" s="12" t="str">
        <f>"00197278"</f>
        <v>00197278</v>
      </c>
    </row>
    <row r="135" spans="1:2" x14ac:dyDescent="0.25">
      <c r="A135" s="3">
        <v>130</v>
      </c>
      <c r="B135" s="12" t="str">
        <f>"00198153"</f>
        <v>00198153</v>
      </c>
    </row>
    <row r="136" spans="1:2" x14ac:dyDescent="0.25">
      <c r="A136" s="3">
        <v>131</v>
      </c>
      <c r="B136" s="12" t="str">
        <f>"00199487"</f>
        <v>00199487</v>
      </c>
    </row>
    <row r="137" spans="1:2" x14ac:dyDescent="0.25">
      <c r="A137" s="3">
        <v>132</v>
      </c>
      <c r="B137" s="12" t="str">
        <f>"00199488"</f>
        <v>00199488</v>
      </c>
    </row>
    <row r="138" spans="1:2" x14ac:dyDescent="0.25">
      <c r="A138" s="3">
        <v>133</v>
      </c>
      <c r="B138" s="12" t="str">
        <f>"00199753"</f>
        <v>00199753</v>
      </c>
    </row>
    <row r="139" spans="1:2" x14ac:dyDescent="0.25">
      <c r="A139" s="3">
        <v>134</v>
      </c>
      <c r="B139" s="12" t="str">
        <f>"00199995"</f>
        <v>00199995</v>
      </c>
    </row>
    <row r="140" spans="1:2" x14ac:dyDescent="0.25">
      <c r="A140" s="3">
        <v>135</v>
      </c>
      <c r="B140" s="12" t="str">
        <f>"00201376"</f>
        <v>00201376</v>
      </c>
    </row>
    <row r="141" spans="1:2" x14ac:dyDescent="0.25">
      <c r="A141" s="3">
        <v>136</v>
      </c>
      <c r="B141" s="12" t="str">
        <f>"00205695"</f>
        <v>00205695</v>
      </c>
    </row>
    <row r="142" spans="1:2" x14ac:dyDescent="0.25">
      <c r="A142" s="3">
        <v>137</v>
      </c>
      <c r="B142" s="12" t="str">
        <f>"00207305"</f>
        <v>00207305</v>
      </c>
    </row>
    <row r="143" spans="1:2" x14ac:dyDescent="0.25">
      <c r="A143" s="3">
        <v>138</v>
      </c>
      <c r="B143" s="12" t="str">
        <f>"00208539"</f>
        <v>00208539</v>
      </c>
    </row>
    <row r="144" spans="1:2" x14ac:dyDescent="0.25">
      <c r="A144" s="3">
        <v>139</v>
      </c>
      <c r="B144" s="12" t="str">
        <f>"00209292"</f>
        <v>00209292</v>
      </c>
    </row>
    <row r="145" spans="1:2" x14ac:dyDescent="0.25">
      <c r="A145" s="3">
        <v>140</v>
      </c>
      <c r="B145" s="12" t="str">
        <f>"00209485"</f>
        <v>00209485</v>
      </c>
    </row>
    <row r="146" spans="1:2" x14ac:dyDescent="0.25">
      <c r="A146" s="3">
        <v>141</v>
      </c>
      <c r="B146" s="12" t="str">
        <f>"00209760"</f>
        <v>00209760</v>
      </c>
    </row>
    <row r="147" spans="1:2" x14ac:dyDescent="0.25">
      <c r="A147" s="3">
        <v>142</v>
      </c>
      <c r="B147" s="12" t="str">
        <f>"00209784"</f>
        <v>00209784</v>
      </c>
    </row>
    <row r="148" spans="1:2" x14ac:dyDescent="0.25">
      <c r="A148" s="3">
        <v>143</v>
      </c>
      <c r="B148" s="12" t="str">
        <f>"00210370"</f>
        <v>00210370</v>
      </c>
    </row>
    <row r="149" spans="1:2" x14ac:dyDescent="0.25">
      <c r="A149" s="3">
        <v>144</v>
      </c>
      <c r="B149" s="12" t="str">
        <f>"00212685"</f>
        <v>00212685</v>
      </c>
    </row>
    <row r="150" spans="1:2" x14ac:dyDescent="0.25">
      <c r="A150" s="3">
        <v>145</v>
      </c>
      <c r="B150" s="12" t="str">
        <f>"00215853"</f>
        <v>00215853</v>
      </c>
    </row>
    <row r="151" spans="1:2" x14ac:dyDescent="0.25">
      <c r="A151" s="3">
        <v>146</v>
      </c>
      <c r="B151" s="12" t="str">
        <f>"00221496"</f>
        <v>00221496</v>
      </c>
    </row>
    <row r="152" spans="1:2" x14ac:dyDescent="0.25">
      <c r="A152" s="3">
        <v>147</v>
      </c>
      <c r="B152" s="12" t="str">
        <f>"00223004"</f>
        <v>00223004</v>
      </c>
    </row>
    <row r="153" spans="1:2" x14ac:dyDescent="0.25">
      <c r="A153" s="3">
        <v>148</v>
      </c>
      <c r="B153" s="12" t="str">
        <f>"00224859"</f>
        <v>00224859</v>
      </c>
    </row>
    <row r="154" spans="1:2" x14ac:dyDescent="0.25">
      <c r="A154" s="3">
        <v>149</v>
      </c>
      <c r="B154" s="12" t="str">
        <f>"00225631"</f>
        <v>00225631</v>
      </c>
    </row>
    <row r="155" spans="1:2" x14ac:dyDescent="0.25">
      <c r="A155" s="3">
        <v>150</v>
      </c>
      <c r="B155" s="12" t="str">
        <f>"00228063"</f>
        <v>00228063</v>
      </c>
    </row>
    <row r="156" spans="1:2" x14ac:dyDescent="0.25">
      <c r="A156" s="3">
        <v>151</v>
      </c>
      <c r="B156" s="12" t="str">
        <f>"00229212"</f>
        <v>00229212</v>
      </c>
    </row>
    <row r="157" spans="1:2" x14ac:dyDescent="0.25">
      <c r="A157" s="3">
        <v>152</v>
      </c>
      <c r="B157" s="12" t="str">
        <f>"00229905"</f>
        <v>00229905</v>
      </c>
    </row>
    <row r="158" spans="1:2" x14ac:dyDescent="0.25">
      <c r="A158" s="3">
        <v>153</v>
      </c>
      <c r="B158" s="12" t="str">
        <f>"00231626"</f>
        <v>00231626</v>
      </c>
    </row>
    <row r="159" spans="1:2" x14ac:dyDescent="0.25">
      <c r="A159" s="3">
        <v>154</v>
      </c>
      <c r="B159" s="12" t="str">
        <f>"00232570"</f>
        <v>00232570</v>
      </c>
    </row>
    <row r="160" spans="1:2" x14ac:dyDescent="0.25">
      <c r="A160" s="3">
        <v>155</v>
      </c>
      <c r="B160" s="12" t="str">
        <f>"00232616"</f>
        <v>00232616</v>
      </c>
    </row>
    <row r="161" spans="1:2" x14ac:dyDescent="0.25">
      <c r="A161" s="3">
        <v>156</v>
      </c>
      <c r="B161" s="12" t="str">
        <f>"00233417"</f>
        <v>00233417</v>
      </c>
    </row>
    <row r="162" spans="1:2" x14ac:dyDescent="0.25">
      <c r="A162" s="3">
        <v>157</v>
      </c>
      <c r="B162" s="12" t="str">
        <f>"00235178"</f>
        <v>00235178</v>
      </c>
    </row>
    <row r="163" spans="1:2" x14ac:dyDescent="0.25">
      <c r="A163" s="3">
        <v>158</v>
      </c>
      <c r="B163" s="12" t="str">
        <f>"00235432"</f>
        <v>00235432</v>
      </c>
    </row>
    <row r="164" spans="1:2" x14ac:dyDescent="0.25">
      <c r="A164" s="3">
        <v>159</v>
      </c>
      <c r="B164" s="12" t="str">
        <f>"00235499"</f>
        <v>00235499</v>
      </c>
    </row>
    <row r="165" spans="1:2" x14ac:dyDescent="0.25">
      <c r="A165" s="3">
        <v>160</v>
      </c>
      <c r="B165" s="12" t="str">
        <f>"00235556"</f>
        <v>00235556</v>
      </c>
    </row>
    <row r="166" spans="1:2" x14ac:dyDescent="0.25">
      <c r="A166" s="3">
        <v>161</v>
      </c>
      <c r="B166" s="12" t="str">
        <f>"00236383"</f>
        <v>00236383</v>
      </c>
    </row>
    <row r="167" spans="1:2" x14ac:dyDescent="0.25">
      <c r="A167" s="3">
        <v>162</v>
      </c>
      <c r="B167" s="12" t="str">
        <f>"00236539"</f>
        <v>00236539</v>
      </c>
    </row>
    <row r="168" spans="1:2" x14ac:dyDescent="0.25">
      <c r="A168" s="3">
        <v>163</v>
      </c>
      <c r="B168" s="12" t="str">
        <f>"00236716"</f>
        <v>00236716</v>
      </c>
    </row>
    <row r="169" spans="1:2" x14ac:dyDescent="0.25">
      <c r="A169" s="3">
        <v>164</v>
      </c>
      <c r="B169" s="12" t="str">
        <f>"00237228"</f>
        <v>00237228</v>
      </c>
    </row>
    <row r="170" spans="1:2" x14ac:dyDescent="0.25">
      <c r="A170" s="3">
        <v>165</v>
      </c>
      <c r="B170" s="12" t="str">
        <f>"00238340"</f>
        <v>00238340</v>
      </c>
    </row>
    <row r="171" spans="1:2" x14ac:dyDescent="0.25">
      <c r="A171" s="3">
        <v>166</v>
      </c>
      <c r="B171" s="12" t="str">
        <f>"00238895"</f>
        <v>00238895</v>
      </c>
    </row>
    <row r="172" spans="1:2" x14ac:dyDescent="0.25">
      <c r="A172" s="3">
        <v>167</v>
      </c>
      <c r="B172" s="12" t="str">
        <f>"00239113"</f>
        <v>00239113</v>
      </c>
    </row>
    <row r="173" spans="1:2" x14ac:dyDescent="0.25">
      <c r="A173" s="3">
        <v>168</v>
      </c>
      <c r="B173" s="12" t="str">
        <f>"00239580"</f>
        <v>00239580</v>
      </c>
    </row>
    <row r="174" spans="1:2" x14ac:dyDescent="0.25">
      <c r="A174" s="3">
        <v>169</v>
      </c>
      <c r="B174" s="12" t="str">
        <f>"00240491"</f>
        <v>00240491</v>
      </c>
    </row>
    <row r="175" spans="1:2" x14ac:dyDescent="0.25">
      <c r="A175" s="3">
        <v>170</v>
      </c>
      <c r="B175" s="12" t="str">
        <f>"00241252"</f>
        <v>00241252</v>
      </c>
    </row>
    <row r="176" spans="1:2" x14ac:dyDescent="0.25">
      <c r="A176" s="3">
        <v>171</v>
      </c>
      <c r="B176" s="12" t="str">
        <f>"00243334"</f>
        <v>00243334</v>
      </c>
    </row>
    <row r="177" spans="1:2" x14ac:dyDescent="0.25">
      <c r="A177" s="3">
        <v>172</v>
      </c>
      <c r="B177" s="12" t="str">
        <f>"00244062"</f>
        <v>00244062</v>
      </c>
    </row>
    <row r="178" spans="1:2" x14ac:dyDescent="0.25">
      <c r="A178" s="3">
        <v>173</v>
      </c>
      <c r="B178" s="12" t="str">
        <f>"00244078"</f>
        <v>00244078</v>
      </c>
    </row>
    <row r="179" spans="1:2" x14ac:dyDescent="0.25">
      <c r="A179" s="3">
        <v>174</v>
      </c>
      <c r="B179" s="12" t="str">
        <f>"00245083"</f>
        <v>00245083</v>
      </c>
    </row>
    <row r="180" spans="1:2" x14ac:dyDescent="0.25">
      <c r="A180" s="3">
        <v>175</v>
      </c>
      <c r="B180" s="12" t="str">
        <f>"00253452"</f>
        <v>00253452</v>
      </c>
    </row>
    <row r="181" spans="1:2" x14ac:dyDescent="0.25">
      <c r="A181" s="3">
        <v>176</v>
      </c>
      <c r="B181" s="12" t="str">
        <f>"00256460"</f>
        <v>00256460</v>
      </c>
    </row>
    <row r="182" spans="1:2" x14ac:dyDescent="0.25">
      <c r="A182" s="3">
        <v>177</v>
      </c>
      <c r="B182" s="12" t="str">
        <f>"00256658"</f>
        <v>00256658</v>
      </c>
    </row>
    <row r="183" spans="1:2" x14ac:dyDescent="0.25">
      <c r="A183" s="3">
        <v>178</v>
      </c>
      <c r="B183" s="12" t="str">
        <f>"00257551"</f>
        <v>00257551</v>
      </c>
    </row>
    <row r="184" spans="1:2" x14ac:dyDescent="0.25">
      <c r="A184" s="3">
        <v>179</v>
      </c>
      <c r="B184" s="12" t="str">
        <f>"00260401"</f>
        <v>00260401</v>
      </c>
    </row>
    <row r="185" spans="1:2" x14ac:dyDescent="0.25">
      <c r="A185" s="3">
        <v>180</v>
      </c>
      <c r="B185" s="12" t="str">
        <f>"00260478"</f>
        <v>00260478</v>
      </c>
    </row>
    <row r="186" spans="1:2" x14ac:dyDescent="0.25">
      <c r="A186" s="3">
        <v>181</v>
      </c>
      <c r="B186" s="12" t="str">
        <f>"00260663"</f>
        <v>00260663</v>
      </c>
    </row>
    <row r="187" spans="1:2" x14ac:dyDescent="0.25">
      <c r="A187" s="3">
        <v>182</v>
      </c>
      <c r="B187" s="12" t="str">
        <f>"00263742"</f>
        <v>00263742</v>
      </c>
    </row>
    <row r="188" spans="1:2" x14ac:dyDescent="0.25">
      <c r="A188" s="3">
        <v>183</v>
      </c>
      <c r="B188" s="12" t="str">
        <f>"00267415"</f>
        <v>00267415</v>
      </c>
    </row>
    <row r="189" spans="1:2" x14ac:dyDescent="0.25">
      <c r="A189" s="3">
        <v>184</v>
      </c>
      <c r="B189" s="12" t="str">
        <f>"00270996"</f>
        <v>00270996</v>
      </c>
    </row>
    <row r="190" spans="1:2" x14ac:dyDescent="0.25">
      <c r="A190" s="3">
        <v>185</v>
      </c>
      <c r="B190" s="12" t="str">
        <f>"00273170"</f>
        <v>00273170</v>
      </c>
    </row>
    <row r="191" spans="1:2" x14ac:dyDescent="0.25">
      <c r="A191" s="3">
        <v>186</v>
      </c>
      <c r="B191" s="12" t="str">
        <f>"00275947"</f>
        <v>00275947</v>
      </c>
    </row>
    <row r="192" spans="1:2" x14ac:dyDescent="0.25">
      <c r="A192" s="3">
        <v>187</v>
      </c>
      <c r="B192" s="12" t="str">
        <f>"00276418"</f>
        <v>00276418</v>
      </c>
    </row>
    <row r="193" spans="1:2" x14ac:dyDescent="0.25">
      <c r="A193" s="3">
        <v>188</v>
      </c>
      <c r="B193" s="12" t="str">
        <f>"00277232"</f>
        <v>00277232</v>
      </c>
    </row>
    <row r="194" spans="1:2" x14ac:dyDescent="0.25">
      <c r="A194" s="3">
        <v>189</v>
      </c>
      <c r="B194" s="12" t="str">
        <f>"00278442"</f>
        <v>00278442</v>
      </c>
    </row>
    <row r="195" spans="1:2" x14ac:dyDescent="0.25">
      <c r="A195" s="3">
        <v>190</v>
      </c>
      <c r="B195" s="12" t="str">
        <f>"00285484"</f>
        <v>00285484</v>
      </c>
    </row>
    <row r="196" spans="1:2" x14ac:dyDescent="0.25">
      <c r="A196" s="3">
        <v>191</v>
      </c>
      <c r="B196" s="12" t="str">
        <f>"00288079"</f>
        <v>00288079</v>
      </c>
    </row>
    <row r="197" spans="1:2" x14ac:dyDescent="0.25">
      <c r="A197" s="3">
        <v>192</v>
      </c>
      <c r="B197" s="12" t="str">
        <f>"00288122"</f>
        <v>00288122</v>
      </c>
    </row>
    <row r="198" spans="1:2" x14ac:dyDescent="0.25">
      <c r="A198" s="3">
        <v>193</v>
      </c>
      <c r="B198" s="12" t="str">
        <f>"00294853"</f>
        <v>00294853</v>
      </c>
    </row>
    <row r="199" spans="1:2" x14ac:dyDescent="0.25">
      <c r="A199" s="3">
        <v>194</v>
      </c>
      <c r="B199" s="12" t="str">
        <f>"00296472"</f>
        <v>00296472</v>
      </c>
    </row>
    <row r="200" spans="1:2" x14ac:dyDescent="0.25">
      <c r="A200" s="3">
        <v>195</v>
      </c>
      <c r="B200" s="12" t="str">
        <f>"00297401"</f>
        <v>00297401</v>
      </c>
    </row>
    <row r="201" spans="1:2" x14ac:dyDescent="0.25">
      <c r="A201" s="3">
        <v>196</v>
      </c>
      <c r="B201" s="12" t="str">
        <f>"00299645"</f>
        <v>00299645</v>
      </c>
    </row>
    <row r="202" spans="1:2" x14ac:dyDescent="0.25">
      <c r="A202" s="3">
        <v>197</v>
      </c>
      <c r="B202" s="12" t="str">
        <f>"00301473"</f>
        <v>00301473</v>
      </c>
    </row>
    <row r="203" spans="1:2" x14ac:dyDescent="0.25">
      <c r="A203" s="3">
        <v>198</v>
      </c>
      <c r="B203" s="12" t="str">
        <f>"00303280"</f>
        <v>00303280</v>
      </c>
    </row>
    <row r="204" spans="1:2" x14ac:dyDescent="0.25">
      <c r="A204" s="3">
        <v>199</v>
      </c>
      <c r="B204" s="12" t="str">
        <f>"00320938"</f>
        <v>00320938</v>
      </c>
    </row>
    <row r="205" spans="1:2" x14ac:dyDescent="0.25">
      <c r="A205" s="3">
        <v>200</v>
      </c>
      <c r="B205" s="12" t="str">
        <f>"00321331"</f>
        <v>00321331</v>
      </c>
    </row>
    <row r="206" spans="1:2" x14ac:dyDescent="0.25">
      <c r="A206" s="3">
        <v>201</v>
      </c>
      <c r="B206" s="12" t="str">
        <f>"00322684"</f>
        <v>00322684</v>
      </c>
    </row>
    <row r="207" spans="1:2" x14ac:dyDescent="0.25">
      <c r="A207" s="3">
        <v>202</v>
      </c>
      <c r="B207" s="12" t="str">
        <f>"00326014"</f>
        <v>00326014</v>
      </c>
    </row>
    <row r="208" spans="1:2" x14ac:dyDescent="0.25">
      <c r="A208" s="3">
        <v>203</v>
      </c>
      <c r="B208" s="12" t="str">
        <f>"00328389"</f>
        <v>00328389</v>
      </c>
    </row>
    <row r="209" spans="1:2" x14ac:dyDescent="0.25">
      <c r="A209" s="3">
        <v>204</v>
      </c>
      <c r="B209" s="12" t="str">
        <f>"00329104"</f>
        <v>00329104</v>
      </c>
    </row>
    <row r="210" spans="1:2" x14ac:dyDescent="0.25">
      <c r="A210" s="3">
        <v>205</v>
      </c>
      <c r="B210" s="12" t="str">
        <f>"00337588"</f>
        <v>00337588</v>
      </c>
    </row>
    <row r="211" spans="1:2" x14ac:dyDescent="0.25">
      <c r="A211" s="3">
        <v>206</v>
      </c>
      <c r="B211" s="12" t="str">
        <f>"00340641"</f>
        <v>00340641</v>
      </c>
    </row>
    <row r="212" spans="1:2" x14ac:dyDescent="0.25">
      <c r="A212" s="3">
        <v>207</v>
      </c>
      <c r="B212" s="12" t="str">
        <f>"00344028"</f>
        <v>00344028</v>
      </c>
    </row>
    <row r="213" spans="1:2" x14ac:dyDescent="0.25">
      <c r="A213" s="3">
        <v>208</v>
      </c>
      <c r="B213" s="12" t="str">
        <f>"00344190"</f>
        <v>00344190</v>
      </c>
    </row>
    <row r="214" spans="1:2" x14ac:dyDescent="0.25">
      <c r="A214" s="3">
        <v>209</v>
      </c>
      <c r="B214" s="12" t="str">
        <f>"00345998"</f>
        <v>00345998</v>
      </c>
    </row>
    <row r="215" spans="1:2" x14ac:dyDescent="0.25">
      <c r="A215" s="3">
        <v>210</v>
      </c>
      <c r="B215" s="12" t="str">
        <f>"00348519"</f>
        <v>00348519</v>
      </c>
    </row>
    <row r="216" spans="1:2" x14ac:dyDescent="0.25">
      <c r="A216" s="3">
        <v>211</v>
      </c>
      <c r="B216" s="12" t="str">
        <f>"00350214"</f>
        <v>00350214</v>
      </c>
    </row>
    <row r="217" spans="1:2" x14ac:dyDescent="0.25">
      <c r="A217" s="3">
        <v>212</v>
      </c>
      <c r="B217" s="12" t="str">
        <f>"00355861"</f>
        <v>00355861</v>
      </c>
    </row>
    <row r="218" spans="1:2" x14ac:dyDescent="0.25">
      <c r="A218" s="3">
        <v>213</v>
      </c>
      <c r="B218" s="12" t="str">
        <f>"00356727"</f>
        <v>00356727</v>
      </c>
    </row>
    <row r="219" spans="1:2" x14ac:dyDescent="0.25">
      <c r="A219" s="3">
        <v>214</v>
      </c>
      <c r="B219" s="12" t="str">
        <f>"00358445"</f>
        <v>00358445</v>
      </c>
    </row>
    <row r="220" spans="1:2" x14ac:dyDescent="0.25">
      <c r="A220" s="3">
        <v>215</v>
      </c>
      <c r="B220" s="12" t="str">
        <f>"00358830"</f>
        <v>00358830</v>
      </c>
    </row>
    <row r="221" spans="1:2" x14ac:dyDescent="0.25">
      <c r="A221" s="3">
        <v>216</v>
      </c>
      <c r="B221" s="12" t="str">
        <f>"00359415"</f>
        <v>00359415</v>
      </c>
    </row>
    <row r="222" spans="1:2" x14ac:dyDescent="0.25">
      <c r="A222" s="3">
        <v>217</v>
      </c>
      <c r="B222" s="12" t="str">
        <f>"00360337"</f>
        <v>00360337</v>
      </c>
    </row>
    <row r="223" spans="1:2" x14ac:dyDescent="0.25">
      <c r="A223" s="3">
        <v>218</v>
      </c>
      <c r="B223" s="12" t="str">
        <f>"00361693"</f>
        <v>00361693</v>
      </c>
    </row>
    <row r="224" spans="1:2" x14ac:dyDescent="0.25">
      <c r="A224" s="3">
        <v>219</v>
      </c>
      <c r="B224" s="12" t="str">
        <f>"00363277"</f>
        <v>00363277</v>
      </c>
    </row>
    <row r="225" spans="1:2" x14ac:dyDescent="0.25">
      <c r="A225" s="3">
        <v>220</v>
      </c>
      <c r="B225" s="12" t="str">
        <f>"00369697"</f>
        <v>00369697</v>
      </c>
    </row>
    <row r="226" spans="1:2" x14ac:dyDescent="0.25">
      <c r="A226" s="3">
        <v>221</v>
      </c>
      <c r="B226" s="12" t="str">
        <f>"00370632"</f>
        <v>00370632</v>
      </c>
    </row>
    <row r="227" spans="1:2" x14ac:dyDescent="0.25">
      <c r="A227" s="3">
        <v>222</v>
      </c>
      <c r="B227" s="12" t="str">
        <f>"00370643"</f>
        <v>00370643</v>
      </c>
    </row>
    <row r="228" spans="1:2" x14ac:dyDescent="0.25">
      <c r="A228" s="3">
        <v>223</v>
      </c>
      <c r="B228" s="12" t="str">
        <f>"00390035"</f>
        <v>00390035</v>
      </c>
    </row>
    <row r="229" spans="1:2" x14ac:dyDescent="0.25">
      <c r="A229" s="3">
        <v>224</v>
      </c>
      <c r="B229" s="12" t="str">
        <f>"00398481"</f>
        <v>00398481</v>
      </c>
    </row>
    <row r="230" spans="1:2" x14ac:dyDescent="0.25">
      <c r="A230" s="3">
        <v>225</v>
      </c>
      <c r="B230" s="12" t="str">
        <f>"00410815"</f>
        <v>00410815</v>
      </c>
    </row>
    <row r="231" spans="1:2" x14ac:dyDescent="0.25">
      <c r="A231" s="3">
        <v>226</v>
      </c>
      <c r="B231" s="12" t="str">
        <f>"00425722"</f>
        <v>00425722</v>
      </c>
    </row>
    <row r="232" spans="1:2" x14ac:dyDescent="0.25">
      <c r="A232" s="3">
        <v>227</v>
      </c>
      <c r="B232" s="12" t="str">
        <f>"00425975"</f>
        <v>00425975</v>
      </c>
    </row>
    <row r="233" spans="1:2" x14ac:dyDescent="0.25">
      <c r="A233" s="3">
        <v>228</v>
      </c>
      <c r="B233" s="12" t="str">
        <f>"00427403"</f>
        <v>00427403</v>
      </c>
    </row>
    <row r="234" spans="1:2" x14ac:dyDescent="0.25">
      <c r="A234" s="3">
        <v>229</v>
      </c>
      <c r="B234" s="12" t="str">
        <f>"00429650"</f>
        <v>00429650</v>
      </c>
    </row>
    <row r="235" spans="1:2" x14ac:dyDescent="0.25">
      <c r="A235" s="3">
        <v>230</v>
      </c>
      <c r="B235" s="12" t="str">
        <f>"00429883"</f>
        <v>00429883</v>
      </c>
    </row>
    <row r="236" spans="1:2" x14ac:dyDescent="0.25">
      <c r="A236" s="3">
        <v>231</v>
      </c>
      <c r="B236" s="12" t="str">
        <f>"00432060"</f>
        <v>00432060</v>
      </c>
    </row>
    <row r="237" spans="1:2" x14ac:dyDescent="0.25">
      <c r="A237" s="3">
        <v>232</v>
      </c>
      <c r="B237" s="12" t="str">
        <f>"00433118"</f>
        <v>00433118</v>
      </c>
    </row>
    <row r="238" spans="1:2" x14ac:dyDescent="0.25">
      <c r="A238" s="3">
        <v>233</v>
      </c>
      <c r="B238" s="12" t="str">
        <f>"00433579"</f>
        <v>00433579</v>
      </c>
    </row>
    <row r="239" spans="1:2" x14ac:dyDescent="0.25">
      <c r="A239" s="3">
        <v>234</v>
      </c>
      <c r="B239" s="12" t="str">
        <f>"00434599"</f>
        <v>00434599</v>
      </c>
    </row>
    <row r="240" spans="1:2" x14ac:dyDescent="0.25">
      <c r="A240" s="3">
        <v>235</v>
      </c>
      <c r="B240" s="12" t="str">
        <f>"00435842"</f>
        <v>00435842</v>
      </c>
    </row>
    <row r="241" spans="1:2" x14ac:dyDescent="0.25">
      <c r="A241" s="3">
        <v>236</v>
      </c>
      <c r="B241" s="12" t="str">
        <f>"00439467"</f>
        <v>00439467</v>
      </c>
    </row>
    <row r="242" spans="1:2" x14ac:dyDescent="0.25">
      <c r="A242" s="3">
        <v>237</v>
      </c>
      <c r="B242" s="12" t="str">
        <f>"00442873"</f>
        <v>00442873</v>
      </c>
    </row>
    <row r="243" spans="1:2" x14ac:dyDescent="0.25">
      <c r="A243" s="3">
        <v>238</v>
      </c>
      <c r="B243" s="12" t="str">
        <f>"00444736"</f>
        <v>00444736</v>
      </c>
    </row>
    <row r="244" spans="1:2" x14ac:dyDescent="0.25">
      <c r="A244" s="3">
        <v>239</v>
      </c>
      <c r="B244" s="12" t="str">
        <f>"00445583"</f>
        <v>00445583</v>
      </c>
    </row>
    <row r="245" spans="1:2" x14ac:dyDescent="0.25">
      <c r="A245" s="3">
        <v>240</v>
      </c>
      <c r="B245" s="12" t="str">
        <f>"00445607"</f>
        <v>00445607</v>
      </c>
    </row>
    <row r="246" spans="1:2" x14ac:dyDescent="0.25">
      <c r="A246" s="3">
        <v>241</v>
      </c>
      <c r="B246" s="12" t="str">
        <f>"00445750"</f>
        <v>00445750</v>
      </c>
    </row>
    <row r="247" spans="1:2" x14ac:dyDescent="0.25">
      <c r="A247" s="3">
        <v>242</v>
      </c>
      <c r="B247" s="12" t="str">
        <f>"00446045"</f>
        <v>00446045</v>
      </c>
    </row>
    <row r="248" spans="1:2" x14ac:dyDescent="0.25">
      <c r="A248" s="3">
        <v>243</v>
      </c>
      <c r="B248" s="12" t="str">
        <f>"00453262"</f>
        <v>00453262</v>
      </c>
    </row>
    <row r="249" spans="1:2" x14ac:dyDescent="0.25">
      <c r="A249" s="3">
        <v>244</v>
      </c>
      <c r="B249" s="12" t="str">
        <f>"00456040"</f>
        <v>00456040</v>
      </c>
    </row>
    <row r="250" spans="1:2" x14ac:dyDescent="0.25">
      <c r="A250" s="3">
        <v>245</v>
      </c>
      <c r="B250" s="12" t="str">
        <f>"00459417"</f>
        <v>00459417</v>
      </c>
    </row>
    <row r="251" spans="1:2" x14ac:dyDescent="0.25">
      <c r="A251" s="3">
        <v>246</v>
      </c>
      <c r="B251" s="12" t="str">
        <f>"00459534"</f>
        <v>00459534</v>
      </c>
    </row>
    <row r="252" spans="1:2" x14ac:dyDescent="0.25">
      <c r="A252" s="3">
        <v>247</v>
      </c>
      <c r="B252" s="12" t="str">
        <f>"00461324"</f>
        <v>00461324</v>
      </c>
    </row>
    <row r="253" spans="1:2" x14ac:dyDescent="0.25">
      <c r="A253" s="3">
        <v>248</v>
      </c>
      <c r="B253" s="12" t="str">
        <f>"00464182"</f>
        <v>00464182</v>
      </c>
    </row>
    <row r="254" spans="1:2" x14ac:dyDescent="0.25">
      <c r="A254" s="3">
        <v>249</v>
      </c>
      <c r="B254" s="12" t="str">
        <f>"00464201"</f>
        <v>00464201</v>
      </c>
    </row>
    <row r="255" spans="1:2" x14ac:dyDescent="0.25">
      <c r="A255" s="3">
        <v>250</v>
      </c>
      <c r="B255" s="12" t="str">
        <f>"00464278"</f>
        <v>00464278</v>
      </c>
    </row>
    <row r="256" spans="1:2" x14ac:dyDescent="0.25">
      <c r="A256" s="3">
        <v>251</v>
      </c>
      <c r="B256" s="12" t="str">
        <f>"00464522"</f>
        <v>00464522</v>
      </c>
    </row>
    <row r="257" spans="1:2" x14ac:dyDescent="0.25">
      <c r="A257" s="3">
        <v>252</v>
      </c>
      <c r="B257" s="12" t="str">
        <f>"00465805"</f>
        <v>00465805</v>
      </c>
    </row>
    <row r="258" spans="1:2" x14ac:dyDescent="0.25">
      <c r="A258" s="3">
        <v>253</v>
      </c>
      <c r="B258" s="12" t="str">
        <f>"00465915"</f>
        <v>00465915</v>
      </c>
    </row>
    <row r="259" spans="1:2" x14ac:dyDescent="0.25">
      <c r="A259" s="3">
        <v>254</v>
      </c>
      <c r="B259" s="12" t="str">
        <f>"00466216"</f>
        <v>00466216</v>
      </c>
    </row>
    <row r="260" spans="1:2" x14ac:dyDescent="0.25">
      <c r="A260" s="3">
        <v>255</v>
      </c>
      <c r="B260" s="12" t="str">
        <f>"00466401"</f>
        <v>00466401</v>
      </c>
    </row>
    <row r="261" spans="1:2" x14ac:dyDescent="0.25">
      <c r="A261" s="3">
        <v>256</v>
      </c>
      <c r="B261" s="12" t="str">
        <f>"00467291"</f>
        <v>00467291</v>
      </c>
    </row>
    <row r="262" spans="1:2" x14ac:dyDescent="0.25">
      <c r="A262" s="3">
        <v>257</v>
      </c>
      <c r="B262" s="12" t="str">
        <f>"00467459"</f>
        <v>00467459</v>
      </c>
    </row>
    <row r="263" spans="1:2" x14ac:dyDescent="0.25">
      <c r="A263" s="3">
        <v>258</v>
      </c>
      <c r="B263" s="12" t="str">
        <f>"00467783"</f>
        <v>00467783</v>
      </c>
    </row>
    <row r="264" spans="1:2" x14ac:dyDescent="0.25">
      <c r="A264" s="3">
        <v>259</v>
      </c>
      <c r="B264" s="12" t="str">
        <f>"00467818"</f>
        <v>00467818</v>
      </c>
    </row>
    <row r="265" spans="1:2" x14ac:dyDescent="0.25">
      <c r="A265" s="3">
        <v>260</v>
      </c>
      <c r="B265" s="12" t="str">
        <f>"00469310"</f>
        <v>00469310</v>
      </c>
    </row>
    <row r="266" spans="1:2" x14ac:dyDescent="0.25">
      <c r="A266" s="3">
        <v>261</v>
      </c>
      <c r="B266" s="12" t="str">
        <f>"00469911"</f>
        <v>00469911</v>
      </c>
    </row>
    <row r="267" spans="1:2" x14ac:dyDescent="0.25">
      <c r="A267" s="3">
        <v>262</v>
      </c>
      <c r="B267" s="12" t="str">
        <f>"00473159"</f>
        <v>00473159</v>
      </c>
    </row>
    <row r="268" spans="1:2" x14ac:dyDescent="0.25">
      <c r="A268" s="3">
        <v>263</v>
      </c>
      <c r="B268" s="12" t="str">
        <f>"00474156"</f>
        <v>00474156</v>
      </c>
    </row>
    <row r="269" spans="1:2" x14ac:dyDescent="0.25">
      <c r="A269" s="3">
        <v>264</v>
      </c>
      <c r="B269" s="12" t="str">
        <f>"00474254"</f>
        <v>00474254</v>
      </c>
    </row>
    <row r="270" spans="1:2" x14ac:dyDescent="0.25">
      <c r="A270" s="3">
        <v>265</v>
      </c>
      <c r="B270" s="12" t="str">
        <f>"00476370"</f>
        <v>00476370</v>
      </c>
    </row>
    <row r="271" spans="1:2" x14ac:dyDescent="0.25">
      <c r="A271" s="3">
        <v>266</v>
      </c>
      <c r="B271" s="12" t="str">
        <f>"00478216"</f>
        <v>00478216</v>
      </c>
    </row>
    <row r="272" spans="1:2" x14ac:dyDescent="0.25">
      <c r="A272" s="3">
        <v>267</v>
      </c>
      <c r="B272" s="12" t="str">
        <f>"00478882"</f>
        <v>00478882</v>
      </c>
    </row>
    <row r="273" spans="1:2" x14ac:dyDescent="0.25">
      <c r="A273" s="3">
        <v>268</v>
      </c>
      <c r="B273" s="12" t="str">
        <f>"00479220"</f>
        <v>00479220</v>
      </c>
    </row>
    <row r="274" spans="1:2" x14ac:dyDescent="0.25">
      <c r="A274" s="3">
        <v>269</v>
      </c>
      <c r="B274" s="12" t="str">
        <f>"00479547"</f>
        <v>00479547</v>
      </c>
    </row>
    <row r="275" spans="1:2" x14ac:dyDescent="0.25">
      <c r="A275" s="3">
        <v>270</v>
      </c>
      <c r="B275" s="12" t="str">
        <f>"00481297"</f>
        <v>00481297</v>
      </c>
    </row>
    <row r="276" spans="1:2" x14ac:dyDescent="0.25">
      <c r="A276" s="3">
        <v>271</v>
      </c>
      <c r="B276" s="12" t="str">
        <f>"00481991"</f>
        <v>00481991</v>
      </c>
    </row>
    <row r="277" spans="1:2" x14ac:dyDescent="0.25">
      <c r="A277" s="3">
        <v>272</v>
      </c>
      <c r="B277" s="12" t="str">
        <f>"00482647"</f>
        <v>00482647</v>
      </c>
    </row>
    <row r="278" spans="1:2" x14ac:dyDescent="0.25">
      <c r="A278" s="3">
        <v>273</v>
      </c>
      <c r="B278" s="12" t="str">
        <f>"00483080"</f>
        <v>00483080</v>
      </c>
    </row>
    <row r="279" spans="1:2" x14ac:dyDescent="0.25">
      <c r="A279" s="3">
        <v>274</v>
      </c>
      <c r="B279" s="12" t="str">
        <f>"00485528"</f>
        <v>00485528</v>
      </c>
    </row>
    <row r="280" spans="1:2" x14ac:dyDescent="0.25">
      <c r="A280" s="3">
        <v>275</v>
      </c>
      <c r="B280" s="12" t="str">
        <f>"00487296"</f>
        <v>00487296</v>
      </c>
    </row>
    <row r="281" spans="1:2" x14ac:dyDescent="0.25">
      <c r="A281" s="3">
        <v>276</v>
      </c>
      <c r="B281" s="12" t="str">
        <f>"00487948"</f>
        <v>00487948</v>
      </c>
    </row>
    <row r="282" spans="1:2" x14ac:dyDescent="0.25">
      <c r="A282" s="3">
        <v>277</v>
      </c>
      <c r="B282" s="12" t="str">
        <f>"00488017"</f>
        <v>00488017</v>
      </c>
    </row>
    <row r="283" spans="1:2" x14ac:dyDescent="0.25">
      <c r="A283" s="3">
        <v>278</v>
      </c>
      <c r="B283" s="12" t="str">
        <f>"00489849"</f>
        <v>00489849</v>
      </c>
    </row>
    <row r="284" spans="1:2" x14ac:dyDescent="0.25">
      <c r="A284" s="3">
        <v>279</v>
      </c>
      <c r="B284" s="12" t="str">
        <f>"00491186"</f>
        <v>00491186</v>
      </c>
    </row>
    <row r="285" spans="1:2" x14ac:dyDescent="0.25">
      <c r="A285" s="3">
        <v>280</v>
      </c>
      <c r="B285" s="12" t="str">
        <f>"00491327"</f>
        <v>00491327</v>
      </c>
    </row>
    <row r="286" spans="1:2" x14ac:dyDescent="0.25">
      <c r="A286" s="3">
        <v>281</v>
      </c>
      <c r="B286" s="12" t="str">
        <f>"00493680"</f>
        <v>00493680</v>
      </c>
    </row>
    <row r="287" spans="1:2" x14ac:dyDescent="0.25">
      <c r="A287" s="3">
        <v>282</v>
      </c>
      <c r="B287" s="12" t="str">
        <f>"00494546"</f>
        <v>00494546</v>
      </c>
    </row>
    <row r="288" spans="1:2" x14ac:dyDescent="0.25">
      <c r="A288" s="3">
        <v>283</v>
      </c>
      <c r="B288" s="12" t="str">
        <f>"00495547"</f>
        <v>00495547</v>
      </c>
    </row>
    <row r="289" spans="1:2" x14ac:dyDescent="0.25">
      <c r="A289" s="3">
        <v>284</v>
      </c>
      <c r="B289" s="12" t="str">
        <f>"00495934"</f>
        <v>00495934</v>
      </c>
    </row>
    <row r="290" spans="1:2" x14ac:dyDescent="0.25">
      <c r="A290" s="3">
        <v>285</v>
      </c>
      <c r="B290" s="12" t="str">
        <f>"00497433"</f>
        <v>00497433</v>
      </c>
    </row>
    <row r="291" spans="1:2" x14ac:dyDescent="0.25">
      <c r="A291" s="3">
        <v>286</v>
      </c>
      <c r="B291" s="12" t="str">
        <f>"00499923"</f>
        <v>00499923</v>
      </c>
    </row>
    <row r="292" spans="1:2" x14ac:dyDescent="0.25">
      <c r="A292" s="3">
        <v>287</v>
      </c>
      <c r="B292" s="12" t="str">
        <f>"00503119"</f>
        <v>00503119</v>
      </c>
    </row>
    <row r="293" spans="1:2" x14ac:dyDescent="0.25">
      <c r="A293" s="3">
        <v>288</v>
      </c>
      <c r="B293" s="12" t="str">
        <f>"00503432"</f>
        <v>00503432</v>
      </c>
    </row>
    <row r="294" spans="1:2" x14ac:dyDescent="0.25">
      <c r="A294" s="3">
        <v>289</v>
      </c>
      <c r="B294" s="12" t="str">
        <f>"00504861"</f>
        <v>00504861</v>
      </c>
    </row>
    <row r="295" spans="1:2" x14ac:dyDescent="0.25">
      <c r="A295" s="3">
        <v>290</v>
      </c>
      <c r="B295" s="12" t="str">
        <f>"00505198"</f>
        <v>00505198</v>
      </c>
    </row>
    <row r="296" spans="1:2" x14ac:dyDescent="0.25">
      <c r="A296" s="3">
        <v>291</v>
      </c>
      <c r="B296" s="12" t="str">
        <f>"00507055"</f>
        <v>00507055</v>
      </c>
    </row>
    <row r="297" spans="1:2" x14ac:dyDescent="0.25">
      <c r="A297" s="3">
        <v>292</v>
      </c>
      <c r="B297" s="12" t="str">
        <f>"00510204"</f>
        <v>00510204</v>
      </c>
    </row>
    <row r="298" spans="1:2" x14ac:dyDescent="0.25">
      <c r="A298" s="3">
        <v>293</v>
      </c>
      <c r="B298" s="12" t="str">
        <f>"00510628"</f>
        <v>00510628</v>
      </c>
    </row>
    <row r="299" spans="1:2" x14ac:dyDescent="0.25">
      <c r="A299" s="3">
        <v>294</v>
      </c>
      <c r="B299" s="12" t="str">
        <f>"00511009"</f>
        <v>00511009</v>
      </c>
    </row>
    <row r="300" spans="1:2" x14ac:dyDescent="0.25">
      <c r="A300" s="3">
        <v>295</v>
      </c>
      <c r="B300" s="12" t="str">
        <f>"00511970"</f>
        <v>00511970</v>
      </c>
    </row>
    <row r="301" spans="1:2" x14ac:dyDescent="0.25">
      <c r="A301" s="3">
        <v>296</v>
      </c>
      <c r="B301" s="12" t="str">
        <f>"00516240"</f>
        <v>00516240</v>
      </c>
    </row>
    <row r="302" spans="1:2" x14ac:dyDescent="0.25">
      <c r="A302" s="3">
        <v>297</v>
      </c>
      <c r="B302" s="12" t="str">
        <f>"00521863"</f>
        <v>00521863</v>
      </c>
    </row>
    <row r="303" spans="1:2" x14ac:dyDescent="0.25">
      <c r="A303" s="3">
        <v>298</v>
      </c>
      <c r="B303" s="12" t="str">
        <f>"00522558"</f>
        <v>00522558</v>
      </c>
    </row>
    <row r="304" spans="1:2" x14ac:dyDescent="0.25">
      <c r="A304" s="3">
        <v>299</v>
      </c>
      <c r="B304" s="12" t="str">
        <f>"00523296"</f>
        <v>00523296</v>
      </c>
    </row>
    <row r="305" spans="1:2" x14ac:dyDescent="0.25">
      <c r="A305" s="3">
        <v>300</v>
      </c>
      <c r="B305" s="12" t="str">
        <f>"00525115"</f>
        <v>00525115</v>
      </c>
    </row>
    <row r="306" spans="1:2" x14ac:dyDescent="0.25">
      <c r="A306" s="3">
        <v>301</v>
      </c>
      <c r="B306" s="12" t="str">
        <f>"00530160"</f>
        <v>00530160</v>
      </c>
    </row>
    <row r="307" spans="1:2" x14ac:dyDescent="0.25">
      <c r="A307" s="3">
        <v>302</v>
      </c>
      <c r="B307" s="12" t="str">
        <f>"00532971"</f>
        <v>00532971</v>
      </c>
    </row>
    <row r="308" spans="1:2" x14ac:dyDescent="0.25">
      <c r="A308" s="3">
        <v>303</v>
      </c>
      <c r="B308" s="12" t="str">
        <f>"00534996"</f>
        <v>00534996</v>
      </c>
    </row>
    <row r="309" spans="1:2" x14ac:dyDescent="0.25">
      <c r="A309" s="3">
        <v>304</v>
      </c>
      <c r="B309" s="12" t="str">
        <f>"00537723"</f>
        <v>00537723</v>
      </c>
    </row>
    <row r="310" spans="1:2" x14ac:dyDescent="0.25">
      <c r="A310" s="3">
        <v>305</v>
      </c>
      <c r="B310" s="12" t="str">
        <f>"00538846"</f>
        <v>00538846</v>
      </c>
    </row>
    <row r="311" spans="1:2" x14ac:dyDescent="0.25">
      <c r="A311" s="3">
        <v>306</v>
      </c>
      <c r="B311" s="12" t="str">
        <f>"00538998"</f>
        <v>00538998</v>
      </c>
    </row>
    <row r="312" spans="1:2" x14ac:dyDescent="0.25">
      <c r="A312" s="3">
        <v>307</v>
      </c>
      <c r="B312" s="12" t="str">
        <f>"00542489"</f>
        <v>00542489</v>
      </c>
    </row>
    <row r="313" spans="1:2" x14ac:dyDescent="0.25">
      <c r="A313" s="3">
        <v>308</v>
      </c>
      <c r="B313" s="12" t="str">
        <f>"00543411"</f>
        <v>00543411</v>
      </c>
    </row>
    <row r="314" spans="1:2" x14ac:dyDescent="0.25">
      <c r="A314" s="3">
        <v>309</v>
      </c>
      <c r="B314" s="12" t="str">
        <f>"00543800"</f>
        <v>00543800</v>
      </c>
    </row>
    <row r="315" spans="1:2" x14ac:dyDescent="0.25">
      <c r="A315" s="3">
        <v>310</v>
      </c>
      <c r="B315" s="12" t="str">
        <f>"00544034"</f>
        <v>00544034</v>
      </c>
    </row>
    <row r="316" spans="1:2" x14ac:dyDescent="0.25">
      <c r="A316" s="3">
        <v>311</v>
      </c>
      <c r="B316" s="12" t="str">
        <f>"00545225"</f>
        <v>00545225</v>
      </c>
    </row>
    <row r="317" spans="1:2" x14ac:dyDescent="0.25">
      <c r="A317" s="3">
        <v>312</v>
      </c>
      <c r="B317" s="12" t="str">
        <f>"00545240"</f>
        <v>00545240</v>
      </c>
    </row>
    <row r="318" spans="1:2" x14ac:dyDescent="0.25">
      <c r="A318" s="3">
        <v>313</v>
      </c>
      <c r="B318" s="12" t="str">
        <f>"00545657"</f>
        <v>00545657</v>
      </c>
    </row>
    <row r="319" spans="1:2" x14ac:dyDescent="0.25">
      <c r="A319" s="3">
        <v>314</v>
      </c>
      <c r="B319" s="12" t="str">
        <f>"00545779"</f>
        <v>00545779</v>
      </c>
    </row>
    <row r="320" spans="1:2" x14ac:dyDescent="0.25">
      <c r="A320" s="3">
        <v>315</v>
      </c>
      <c r="B320" s="12" t="str">
        <f>"00545890"</f>
        <v>00545890</v>
      </c>
    </row>
    <row r="321" spans="1:2" x14ac:dyDescent="0.25">
      <c r="A321" s="3">
        <v>316</v>
      </c>
      <c r="B321" s="12" t="str">
        <f>"00546114"</f>
        <v>00546114</v>
      </c>
    </row>
    <row r="322" spans="1:2" x14ac:dyDescent="0.25">
      <c r="A322" s="3">
        <v>317</v>
      </c>
      <c r="B322" s="12" t="str">
        <f>"00546805"</f>
        <v>00546805</v>
      </c>
    </row>
    <row r="323" spans="1:2" x14ac:dyDescent="0.25">
      <c r="A323" s="3">
        <v>318</v>
      </c>
      <c r="B323" s="12" t="str">
        <f>"00549622"</f>
        <v>00549622</v>
      </c>
    </row>
    <row r="324" spans="1:2" x14ac:dyDescent="0.25">
      <c r="A324" s="3">
        <v>319</v>
      </c>
      <c r="B324" s="12" t="str">
        <f>"00549662"</f>
        <v>00549662</v>
      </c>
    </row>
    <row r="325" spans="1:2" x14ac:dyDescent="0.25">
      <c r="A325" s="3">
        <v>320</v>
      </c>
      <c r="B325" s="12" t="str">
        <f>"00549972"</f>
        <v>00549972</v>
      </c>
    </row>
    <row r="326" spans="1:2" x14ac:dyDescent="0.25">
      <c r="A326" s="3">
        <v>321</v>
      </c>
      <c r="B326" s="12" t="str">
        <f>"00551029"</f>
        <v>00551029</v>
      </c>
    </row>
    <row r="327" spans="1:2" x14ac:dyDescent="0.25">
      <c r="A327" s="3">
        <v>322</v>
      </c>
      <c r="B327" s="12" t="str">
        <f>"00552793"</f>
        <v>00552793</v>
      </c>
    </row>
    <row r="328" spans="1:2" x14ac:dyDescent="0.25">
      <c r="A328" s="3">
        <v>323</v>
      </c>
      <c r="B328" s="12" t="str">
        <f>"00554604"</f>
        <v>00554604</v>
      </c>
    </row>
    <row r="329" spans="1:2" x14ac:dyDescent="0.25">
      <c r="A329" s="3">
        <v>324</v>
      </c>
      <c r="B329" s="12" t="str">
        <f>"00554874"</f>
        <v>00554874</v>
      </c>
    </row>
    <row r="330" spans="1:2" x14ac:dyDescent="0.25">
      <c r="A330" s="3">
        <v>325</v>
      </c>
      <c r="B330" s="12" t="str">
        <f>"00556361"</f>
        <v>00556361</v>
      </c>
    </row>
    <row r="331" spans="1:2" x14ac:dyDescent="0.25">
      <c r="A331" s="3">
        <v>326</v>
      </c>
      <c r="B331" s="12" t="str">
        <f>"00556467"</f>
        <v>00556467</v>
      </c>
    </row>
    <row r="332" spans="1:2" x14ac:dyDescent="0.25">
      <c r="A332" s="3">
        <v>327</v>
      </c>
      <c r="B332" s="12" t="str">
        <f>"00557019"</f>
        <v>00557019</v>
      </c>
    </row>
    <row r="333" spans="1:2" x14ac:dyDescent="0.25">
      <c r="A333" s="3">
        <v>328</v>
      </c>
      <c r="B333" s="12" t="str">
        <f>"00559162"</f>
        <v>00559162</v>
      </c>
    </row>
    <row r="334" spans="1:2" x14ac:dyDescent="0.25">
      <c r="A334" s="3">
        <v>329</v>
      </c>
      <c r="B334" s="12" t="str">
        <f>"00559842"</f>
        <v>00559842</v>
      </c>
    </row>
    <row r="335" spans="1:2" x14ac:dyDescent="0.25">
      <c r="A335" s="3">
        <v>330</v>
      </c>
      <c r="B335" s="12" t="str">
        <f>"00560786"</f>
        <v>00560786</v>
      </c>
    </row>
    <row r="336" spans="1:2" x14ac:dyDescent="0.25">
      <c r="A336" s="3">
        <v>331</v>
      </c>
      <c r="B336" s="12" t="str">
        <f>"00563967"</f>
        <v>00563967</v>
      </c>
    </row>
    <row r="337" spans="1:2" x14ac:dyDescent="0.25">
      <c r="A337" s="3">
        <v>332</v>
      </c>
      <c r="B337" s="12" t="str">
        <f>"00564681"</f>
        <v>00564681</v>
      </c>
    </row>
    <row r="338" spans="1:2" x14ac:dyDescent="0.25">
      <c r="A338" s="3">
        <v>333</v>
      </c>
      <c r="B338" s="12" t="str">
        <f>"00564951"</f>
        <v>00564951</v>
      </c>
    </row>
    <row r="339" spans="1:2" x14ac:dyDescent="0.25">
      <c r="A339" s="3">
        <v>334</v>
      </c>
      <c r="B339" s="12" t="str">
        <f>"00565167"</f>
        <v>00565167</v>
      </c>
    </row>
    <row r="340" spans="1:2" x14ac:dyDescent="0.25">
      <c r="A340" s="3">
        <v>335</v>
      </c>
      <c r="B340" s="12" t="str">
        <f>"00569492"</f>
        <v>00569492</v>
      </c>
    </row>
    <row r="341" spans="1:2" x14ac:dyDescent="0.25">
      <c r="A341" s="3">
        <v>336</v>
      </c>
      <c r="B341" s="12" t="str">
        <f>"00570100"</f>
        <v>00570100</v>
      </c>
    </row>
    <row r="342" spans="1:2" x14ac:dyDescent="0.25">
      <c r="A342" s="3">
        <v>337</v>
      </c>
      <c r="B342" s="12" t="str">
        <f>"00571103"</f>
        <v>00571103</v>
      </c>
    </row>
    <row r="343" spans="1:2" x14ac:dyDescent="0.25">
      <c r="A343" s="3">
        <v>338</v>
      </c>
      <c r="B343" s="12" t="str">
        <f>"00576506"</f>
        <v>00576506</v>
      </c>
    </row>
    <row r="344" spans="1:2" x14ac:dyDescent="0.25">
      <c r="A344" s="3">
        <v>339</v>
      </c>
      <c r="B344" s="12" t="str">
        <f>"00578659"</f>
        <v>00578659</v>
      </c>
    </row>
    <row r="345" spans="1:2" x14ac:dyDescent="0.25">
      <c r="A345" s="3">
        <v>340</v>
      </c>
      <c r="B345" s="12" t="str">
        <f>"00582206"</f>
        <v>00582206</v>
      </c>
    </row>
    <row r="346" spans="1:2" x14ac:dyDescent="0.25">
      <c r="A346" s="3">
        <v>341</v>
      </c>
      <c r="B346" s="12" t="str">
        <f>"00588407"</f>
        <v>00588407</v>
      </c>
    </row>
    <row r="347" spans="1:2" x14ac:dyDescent="0.25">
      <c r="A347" s="3">
        <v>342</v>
      </c>
      <c r="B347" s="12" t="str">
        <f>"00588605"</f>
        <v>00588605</v>
      </c>
    </row>
    <row r="348" spans="1:2" x14ac:dyDescent="0.25">
      <c r="A348" s="3">
        <v>343</v>
      </c>
      <c r="B348" s="12" t="str">
        <f>"00591214"</f>
        <v>00591214</v>
      </c>
    </row>
    <row r="349" spans="1:2" x14ac:dyDescent="0.25">
      <c r="A349" s="3">
        <v>344</v>
      </c>
      <c r="B349" s="12" t="str">
        <f>"00594158"</f>
        <v>00594158</v>
      </c>
    </row>
    <row r="350" spans="1:2" x14ac:dyDescent="0.25">
      <c r="A350" s="3">
        <v>345</v>
      </c>
      <c r="B350" s="12" t="str">
        <f>"00594233"</f>
        <v>00594233</v>
      </c>
    </row>
    <row r="351" spans="1:2" x14ac:dyDescent="0.25">
      <c r="A351" s="3">
        <v>346</v>
      </c>
      <c r="B351" s="12" t="str">
        <f>"00594727"</f>
        <v>00594727</v>
      </c>
    </row>
    <row r="352" spans="1:2" x14ac:dyDescent="0.25">
      <c r="A352" s="3">
        <v>347</v>
      </c>
      <c r="B352" s="12" t="str">
        <f>"00594968"</f>
        <v>00594968</v>
      </c>
    </row>
    <row r="353" spans="1:2" x14ac:dyDescent="0.25">
      <c r="A353" s="3">
        <v>348</v>
      </c>
      <c r="B353" s="12" t="str">
        <f>"00595798"</f>
        <v>00595798</v>
      </c>
    </row>
    <row r="354" spans="1:2" x14ac:dyDescent="0.25">
      <c r="A354" s="3">
        <v>349</v>
      </c>
      <c r="B354" s="12" t="str">
        <f>"00596604"</f>
        <v>00596604</v>
      </c>
    </row>
    <row r="355" spans="1:2" x14ac:dyDescent="0.25">
      <c r="A355" s="3">
        <v>350</v>
      </c>
      <c r="B355" s="12" t="str">
        <f>"00597700"</f>
        <v>00597700</v>
      </c>
    </row>
    <row r="356" spans="1:2" x14ac:dyDescent="0.25">
      <c r="A356" s="3">
        <v>351</v>
      </c>
      <c r="B356" s="12" t="str">
        <f>"00601044"</f>
        <v>00601044</v>
      </c>
    </row>
    <row r="357" spans="1:2" x14ac:dyDescent="0.25">
      <c r="A357" s="3">
        <v>352</v>
      </c>
      <c r="B357" s="12" t="str">
        <f>"00601390"</f>
        <v>00601390</v>
      </c>
    </row>
    <row r="358" spans="1:2" x14ac:dyDescent="0.25">
      <c r="A358" s="3">
        <v>353</v>
      </c>
      <c r="B358" s="12" t="str">
        <f>"00601918"</f>
        <v>00601918</v>
      </c>
    </row>
    <row r="359" spans="1:2" x14ac:dyDescent="0.25">
      <c r="A359" s="3">
        <v>354</v>
      </c>
      <c r="B359" s="12" t="str">
        <f>"00602067"</f>
        <v>00602067</v>
      </c>
    </row>
    <row r="360" spans="1:2" x14ac:dyDescent="0.25">
      <c r="A360" s="3">
        <v>355</v>
      </c>
      <c r="B360" s="12" t="str">
        <f>"00602372"</f>
        <v>00602372</v>
      </c>
    </row>
    <row r="361" spans="1:2" x14ac:dyDescent="0.25">
      <c r="A361" s="3">
        <v>356</v>
      </c>
      <c r="B361" s="12" t="str">
        <f>"00602788"</f>
        <v>00602788</v>
      </c>
    </row>
    <row r="362" spans="1:2" x14ac:dyDescent="0.25">
      <c r="A362" s="3">
        <v>357</v>
      </c>
      <c r="B362" s="12" t="str">
        <f>"00606263"</f>
        <v>00606263</v>
      </c>
    </row>
    <row r="363" spans="1:2" x14ac:dyDescent="0.25">
      <c r="A363" s="3">
        <v>358</v>
      </c>
      <c r="B363" s="12" t="str">
        <f>"00607568"</f>
        <v>00607568</v>
      </c>
    </row>
    <row r="364" spans="1:2" x14ac:dyDescent="0.25">
      <c r="A364" s="3">
        <v>359</v>
      </c>
      <c r="B364" s="12" t="str">
        <f>"00609362"</f>
        <v>00609362</v>
      </c>
    </row>
    <row r="365" spans="1:2" x14ac:dyDescent="0.25">
      <c r="A365" s="3">
        <v>360</v>
      </c>
      <c r="B365" s="12" t="str">
        <f>"00614502"</f>
        <v>00614502</v>
      </c>
    </row>
    <row r="366" spans="1:2" x14ac:dyDescent="0.25">
      <c r="A366" s="3">
        <v>361</v>
      </c>
      <c r="B366" s="12" t="str">
        <f>"00614952"</f>
        <v>00614952</v>
      </c>
    </row>
    <row r="367" spans="1:2" x14ac:dyDescent="0.25">
      <c r="A367" s="3">
        <v>362</v>
      </c>
      <c r="B367" s="12" t="str">
        <f>"00615882"</f>
        <v>00615882</v>
      </c>
    </row>
    <row r="368" spans="1:2" x14ac:dyDescent="0.25">
      <c r="A368" s="3">
        <v>363</v>
      </c>
      <c r="B368" s="12" t="str">
        <f>"00616828"</f>
        <v>00616828</v>
      </c>
    </row>
    <row r="369" spans="1:2" x14ac:dyDescent="0.25">
      <c r="A369" s="3">
        <v>364</v>
      </c>
      <c r="B369" s="12" t="str">
        <f>"00618621"</f>
        <v>00618621</v>
      </c>
    </row>
    <row r="370" spans="1:2" x14ac:dyDescent="0.25">
      <c r="A370" s="3">
        <v>365</v>
      </c>
      <c r="B370" s="12" t="str">
        <f>"00618698"</f>
        <v>00618698</v>
      </c>
    </row>
    <row r="371" spans="1:2" x14ac:dyDescent="0.25">
      <c r="A371" s="3">
        <v>366</v>
      </c>
      <c r="B371" s="12" t="str">
        <f>"00619468"</f>
        <v>00619468</v>
      </c>
    </row>
    <row r="372" spans="1:2" x14ac:dyDescent="0.25">
      <c r="A372" s="3">
        <v>367</v>
      </c>
      <c r="B372" s="12" t="str">
        <f>"00619795"</f>
        <v>00619795</v>
      </c>
    </row>
    <row r="373" spans="1:2" x14ac:dyDescent="0.25">
      <c r="A373" s="3">
        <v>368</v>
      </c>
      <c r="B373" s="12" t="str">
        <f>"00619802"</f>
        <v>00619802</v>
      </c>
    </row>
    <row r="374" spans="1:2" x14ac:dyDescent="0.25">
      <c r="A374" s="3">
        <v>369</v>
      </c>
      <c r="B374" s="12" t="str">
        <f>"00619875"</f>
        <v>00619875</v>
      </c>
    </row>
    <row r="375" spans="1:2" x14ac:dyDescent="0.25">
      <c r="A375" s="3">
        <v>370</v>
      </c>
      <c r="B375" s="12" t="str">
        <f>"00620145"</f>
        <v>00620145</v>
      </c>
    </row>
    <row r="376" spans="1:2" x14ac:dyDescent="0.25">
      <c r="A376" s="3">
        <v>371</v>
      </c>
      <c r="B376" s="12" t="str">
        <f>"00621370"</f>
        <v>00621370</v>
      </c>
    </row>
    <row r="377" spans="1:2" x14ac:dyDescent="0.25">
      <c r="A377" s="3">
        <v>372</v>
      </c>
      <c r="B377" s="12" t="str">
        <f>"00622230"</f>
        <v>00622230</v>
      </c>
    </row>
    <row r="378" spans="1:2" x14ac:dyDescent="0.25">
      <c r="A378" s="3">
        <v>373</v>
      </c>
      <c r="B378" s="12" t="str">
        <f>"00622867"</f>
        <v>00622867</v>
      </c>
    </row>
    <row r="379" spans="1:2" x14ac:dyDescent="0.25">
      <c r="A379" s="3">
        <v>374</v>
      </c>
      <c r="B379" s="12" t="str">
        <f>"00624604"</f>
        <v>00624604</v>
      </c>
    </row>
    <row r="380" spans="1:2" x14ac:dyDescent="0.25">
      <c r="A380" s="3">
        <v>375</v>
      </c>
      <c r="B380" s="12" t="str">
        <f>"00625221"</f>
        <v>00625221</v>
      </c>
    </row>
    <row r="381" spans="1:2" x14ac:dyDescent="0.25">
      <c r="A381" s="3">
        <v>376</v>
      </c>
      <c r="B381" s="12" t="str">
        <f>"00625891"</f>
        <v>00625891</v>
      </c>
    </row>
    <row r="382" spans="1:2" x14ac:dyDescent="0.25">
      <c r="A382" s="3">
        <v>377</v>
      </c>
      <c r="B382" s="12" t="str">
        <f>"00626078"</f>
        <v>00626078</v>
      </c>
    </row>
    <row r="383" spans="1:2" x14ac:dyDescent="0.25">
      <c r="A383" s="3">
        <v>378</v>
      </c>
      <c r="B383" s="12" t="str">
        <f>"00626650"</f>
        <v>00626650</v>
      </c>
    </row>
    <row r="384" spans="1:2" x14ac:dyDescent="0.25">
      <c r="A384" s="3">
        <v>379</v>
      </c>
      <c r="B384" s="12" t="str">
        <f>"00627125"</f>
        <v>00627125</v>
      </c>
    </row>
    <row r="385" spans="1:2" x14ac:dyDescent="0.25">
      <c r="A385" s="3">
        <v>380</v>
      </c>
      <c r="B385" s="12" t="str">
        <f>"00627459"</f>
        <v>00627459</v>
      </c>
    </row>
    <row r="386" spans="1:2" x14ac:dyDescent="0.25">
      <c r="A386" s="3">
        <v>381</v>
      </c>
      <c r="B386" s="12" t="str">
        <f>"00627711"</f>
        <v>00627711</v>
      </c>
    </row>
    <row r="387" spans="1:2" x14ac:dyDescent="0.25">
      <c r="A387" s="3">
        <v>382</v>
      </c>
      <c r="B387" s="12" t="str">
        <f>"00627760"</f>
        <v>00627760</v>
      </c>
    </row>
    <row r="388" spans="1:2" x14ac:dyDescent="0.25">
      <c r="A388" s="3">
        <v>383</v>
      </c>
      <c r="B388" s="12" t="str">
        <f>"00629823"</f>
        <v>00629823</v>
      </c>
    </row>
    <row r="389" spans="1:2" x14ac:dyDescent="0.25">
      <c r="A389" s="3">
        <v>384</v>
      </c>
      <c r="B389" s="12" t="str">
        <f>"00630545"</f>
        <v>00630545</v>
      </c>
    </row>
    <row r="390" spans="1:2" x14ac:dyDescent="0.25">
      <c r="A390" s="3">
        <v>385</v>
      </c>
      <c r="B390" s="12" t="str">
        <f>"00631215"</f>
        <v>00631215</v>
      </c>
    </row>
    <row r="391" spans="1:2" x14ac:dyDescent="0.25">
      <c r="A391" s="3">
        <v>386</v>
      </c>
      <c r="B391" s="12" t="str">
        <f>"00632872"</f>
        <v>00632872</v>
      </c>
    </row>
    <row r="392" spans="1:2" x14ac:dyDescent="0.25">
      <c r="A392" s="3">
        <v>387</v>
      </c>
      <c r="B392" s="12" t="str">
        <f>"00634500"</f>
        <v>00634500</v>
      </c>
    </row>
    <row r="393" spans="1:2" x14ac:dyDescent="0.25">
      <c r="A393" s="3">
        <v>388</v>
      </c>
      <c r="B393" s="12" t="str">
        <f>"00635042"</f>
        <v>00635042</v>
      </c>
    </row>
    <row r="394" spans="1:2" x14ac:dyDescent="0.25">
      <c r="A394" s="3">
        <v>389</v>
      </c>
      <c r="B394" s="12" t="str">
        <f>"00635481"</f>
        <v>00635481</v>
      </c>
    </row>
    <row r="395" spans="1:2" x14ac:dyDescent="0.25">
      <c r="A395" s="3">
        <v>390</v>
      </c>
      <c r="B395" s="12" t="str">
        <f>"00636178"</f>
        <v>00636178</v>
      </c>
    </row>
    <row r="396" spans="1:2" x14ac:dyDescent="0.25">
      <c r="A396" s="3">
        <v>391</v>
      </c>
      <c r="B396" s="12" t="str">
        <f>"00636390"</f>
        <v>00636390</v>
      </c>
    </row>
    <row r="397" spans="1:2" x14ac:dyDescent="0.25">
      <c r="A397" s="3">
        <v>392</v>
      </c>
      <c r="B397" s="12" t="str">
        <f>"00636701"</f>
        <v>00636701</v>
      </c>
    </row>
    <row r="398" spans="1:2" x14ac:dyDescent="0.25">
      <c r="A398" s="3">
        <v>393</v>
      </c>
      <c r="B398" s="12" t="str">
        <f>"00636833"</f>
        <v>00636833</v>
      </c>
    </row>
    <row r="399" spans="1:2" x14ac:dyDescent="0.25">
      <c r="A399" s="3">
        <v>394</v>
      </c>
      <c r="B399" s="12" t="str">
        <f>"00639556"</f>
        <v>00639556</v>
      </c>
    </row>
    <row r="400" spans="1:2" x14ac:dyDescent="0.25">
      <c r="A400" s="3">
        <v>395</v>
      </c>
      <c r="B400" s="12" t="str">
        <f>"00639971"</f>
        <v>00639971</v>
      </c>
    </row>
    <row r="401" spans="1:2" x14ac:dyDescent="0.25">
      <c r="A401" s="3">
        <v>396</v>
      </c>
      <c r="B401" s="12" t="str">
        <f>"00640546"</f>
        <v>00640546</v>
      </c>
    </row>
    <row r="402" spans="1:2" x14ac:dyDescent="0.25">
      <c r="A402" s="3">
        <v>397</v>
      </c>
      <c r="B402" s="12" t="str">
        <f>"00640615"</f>
        <v>00640615</v>
      </c>
    </row>
    <row r="403" spans="1:2" x14ac:dyDescent="0.25">
      <c r="A403" s="3">
        <v>398</v>
      </c>
      <c r="B403" s="12" t="str">
        <f>"00641046"</f>
        <v>00641046</v>
      </c>
    </row>
    <row r="404" spans="1:2" x14ac:dyDescent="0.25">
      <c r="A404" s="3">
        <v>399</v>
      </c>
      <c r="B404" s="12" t="str">
        <f>"00643078"</f>
        <v>00643078</v>
      </c>
    </row>
    <row r="405" spans="1:2" x14ac:dyDescent="0.25">
      <c r="A405" s="3">
        <v>400</v>
      </c>
      <c r="B405" s="12" t="str">
        <f>"00643925"</f>
        <v>00643925</v>
      </c>
    </row>
    <row r="406" spans="1:2" x14ac:dyDescent="0.25">
      <c r="A406" s="3">
        <v>401</v>
      </c>
      <c r="B406" s="12" t="str">
        <f>"00644614"</f>
        <v>00644614</v>
      </c>
    </row>
    <row r="407" spans="1:2" x14ac:dyDescent="0.25">
      <c r="A407" s="3">
        <v>402</v>
      </c>
      <c r="B407" s="12" t="str">
        <f>"00645938"</f>
        <v>00645938</v>
      </c>
    </row>
    <row r="408" spans="1:2" x14ac:dyDescent="0.25">
      <c r="A408" s="3">
        <v>403</v>
      </c>
      <c r="B408" s="12" t="str">
        <f>"00647439"</f>
        <v>00647439</v>
      </c>
    </row>
    <row r="409" spans="1:2" x14ac:dyDescent="0.25">
      <c r="A409" s="3">
        <v>404</v>
      </c>
      <c r="B409" s="12" t="str">
        <f>"00647506"</f>
        <v>00647506</v>
      </c>
    </row>
    <row r="410" spans="1:2" x14ac:dyDescent="0.25">
      <c r="A410" s="3">
        <v>405</v>
      </c>
      <c r="B410" s="12" t="str">
        <f>"00647686"</f>
        <v>00647686</v>
      </c>
    </row>
    <row r="411" spans="1:2" x14ac:dyDescent="0.25">
      <c r="A411" s="3">
        <v>406</v>
      </c>
      <c r="B411" s="12" t="str">
        <f>"00649393"</f>
        <v>00649393</v>
      </c>
    </row>
    <row r="412" spans="1:2" x14ac:dyDescent="0.25">
      <c r="A412" s="3">
        <v>407</v>
      </c>
      <c r="B412" s="12" t="str">
        <f>"00652663"</f>
        <v>00652663</v>
      </c>
    </row>
    <row r="413" spans="1:2" x14ac:dyDescent="0.25">
      <c r="A413" s="3">
        <v>408</v>
      </c>
      <c r="B413" s="12" t="str">
        <f>"00653892"</f>
        <v>00653892</v>
      </c>
    </row>
    <row r="414" spans="1:2" x14ac:dyDescent="0.25">
      <c r="A414" s="3">
        <v>409</v>
      </c>
      <c r="B414" s="12" t="str">
        <f>"00655811"</f>
        <v>00655811</v>
      </c>
    </row>
    <row r="415" spans="1:2" x14ac:dyDescent="0.25">
      <c r="A415" s="3">
        <v>410</v>
      </c>
      <c r="B415" s="12" t="str">
        <f>"00657224"</f>
        <v>00657224</v>
      </c>
    </row>
    <row r="416" spans="1:2" x14ac:dyDescent="0.25">
      <c r="A416" s="3">
        <v>411</v>
      </c>
      <c r="B416" s="12" t="str">
        <f>"00659761"</f>
        <v>00659761</v>
      </c>
    </row>
    <row r="417" spans="1:2" x14ac:dyDescent="0.25">
      <c r="A417" s="3">
        <v>412</v>
      </c>
      <c r="B417" s="12" t="str">
        <f>"00660863"</f>
        <v>00660863</v>
      </c>
    </row>
    <row r="418" spans="1:2" x14ac:dyDescent="0.25">
      <c r="A418" s="3">
        <v>413</v>
      </c>
      <c r="B418" s="12" t="str">
        <f>"00661611"</f>
        <v>00661611</v>
      </c>
    </row>
    <row r="419" spans="1:2" x14ac:dyDescent="0.25">
      <c r="A419" s="3">
        <v>414</v>
      </c>
      <c r="B419" s="12" t="str">
        <f>"00661909"</f>
        <v>00661909</v>
      </c>
    </row>
    <row r="420" spans="1:2" x14ac:dyDescent="0.25">
      <c r="A420" s="3">
        <v>415</v>
      </c>
      <c r="B420" s="12" t="str">
        <f>"00661929"</f>
        <v>00661929</v>
      </c>
    </row>
    <row r="421" spans="1:2" x14ac:dyDescent="0.25">
      <c r="A421" s="3">
        <v>416</v>
      </c>
      <c r="B421" s="12" t="str">
        <f>"00662743"</f>
        <v>00662743</v>
      </c>
    </row>
    <row r="422" spans="1:2" x14ac:dyDescent="0.25">
      <c r="A422" s="3">
        <v>417</v>
      </c>
      <c r="B422" s="12" t="str">
        <f>"00664638"</f>
        <v>00664638</v>
      </c>
    </row>
    <row r="423" spans="1:2" x14ac:dyDescent="0.25">
      <c r="A423" s="3">
        <v>418</v>
      </c>
      <c r="B423" s="12" t="str">
        <f>"00666819"</f>
        <v>00666819</v>
      </c>
    </row>
    <row r="424" spans="1:2" x14ac:dyDescent="0.25">
      <c r="A424" s="3">
        <v>419</v>
      </c>
      <c r="B424" s="12" t="str">
        <f>"00676892"</f>
        <v>00676892</v>
      </c>
    </row>
    <row r="425" spans="1:2" x14ac:dyDescent="0.25">
      <c r="A425" s="3">
        <v>420</v>
      </c>
      <c r="B425" s="12" t="str">
        <f>"00679461"</f>
        <v>00679461</v>
      </c>
    </row>
    <row r="426" spans="1:2" x14ac:dyDescent="0.25">
      <c r="A426" s="3">
        <v>421</v>
      </c>
      <c r="B426" s="12" t="str">
        <f>"00682409"</f>
        <v>00682409</v>
      </c>
    </row>
    <row r="427" spans="1:2" x14ac:dyDescent="0.25">
      <c r="A427" s="3">
        <v>422</v>
      </c>
      <c r="B427" s="12" t="str">
        <f>"00682603"</f>
        <v>00682603</v>
      </c>
    </row>
    <row r="428" spans="1:2" x14ac:dyDescent="0.25">
      <c r="A428" s="3">
        <v>423</v>
      </c>
      <c r="B428" s="12" t="str">
        <f>"00689141"</f>
        <v>00689141</v>
      </c>
    </row>
    <row r="429" spans="1:2" x14ac:dyDescent="0.25">
      <c r="A429" s="3">
        <v>424</v>
      </c>
      <c r="B429" s="12" t="str">
        <f>"00691124"</f>
        <v>00691124</v>
      </c>
    </row>
    <row r="430" spans="1:2" x14ac:dyDescent="0.25">
      <c r="A430" s="3">
        <v>425</v>
      </c>
      <c r="B430" s="12" t="str">
        <f>"00692033"</f>
        <v>00692033</v>
      </c>
    </row>
    <row r="431" spans="1:2" x14ac:dyDescent="0.25">
      <c r="A431" s="3">
        <v>426</v>
      </c>
      <c r="B431" s="12" t="str">
        <f>"00694505"</f>
        <v>00694505</v>
      </c>
    </row>
    <row r="432" spans="1:2" x14ac:dyDescent="0.25">
      <c r="A432" s="3">
        <v>427</v>
      </c>
      <c r="B432" s="12" t="str">
        <f>"00697900"</f>
        <v>00697900</v>
      </c>
    </row>
    <row r="433" spans="1:2" x14ac:dyDescent="0.25">
      <c r="A433" s="3">
        <v>428</v>
      </c>
      <c r="B433" s="12" t="str">
        <f>"00699092"</f>
        <v>00699092</v>
      </c>
    </row>
    <row r="434" spans="1:2" x14ac:dyDescent="0.25">
      <c r="A434" s="3">
        <v>429</v>
      </c>
      <c r="B434" s="12" t="str">
        <f>"00700481"</f>
        <v>00700481</v>
      </c>
    </row>
    <row r="435" spans="1:2" x14ac:dyDescent="0.25">
      <c r="A435" s="3">
        <v>430</v>
      </c>
      <c r="B435" s="12" t="str">
        <f>"00702840"</f>
        <v>00702840</v>
      </c>
    </row>
    <row r="436" spans="1:2" x14ac:dyDescent="0.25">
      <c r="A436" s="3">
        <v>431</v>
      </c>
      <c r="B436" s="12" t="str">
        <f>"00703058"</f>
        <v>00703058</v>
      </c>
    </row>
    <row r="437" spans="1:2" x14ac:dyDescent="0.25">
      <c r="A437" s="3">
        <v>432</v>
      </c>
      <c r="B437" s="12" t="str">
        <f>"00703724"</f>
        <v>00703724</v>
      </c>
    </row>
    <row r="438" spans="1:2" x14ac:dyDescent="0.25">
      <c r="A438" s="3">
        <v>433</v>
      </c>
      <c r="B438" s="12" t="str">
        <f>"00711365"</f>
        <v>00711365</v>
      </c>
    </row>
    <row r="439" spans="1:2" x14ac:dyDescent="0.25">
      <c r="A439" s="3">
        <v>434</v>
      </c>
      <c r="B439" s="12" t="str">
        <f>"00712002"</f>
        <v>00712002</v>
      </c>
    </row>
    <row r="440" spans="1:2" x14ac:dyDescent="0.25">
      <c r="A440" s="3">
        <v>435</v>
      </c>
      <c r="B440" s="12" t="str">
        <f>"00713070"</f>
        <v>00713070</v>
      </c>
    </row>
    <row r="441" spans="1:2" x14ac:dyDescent="0.25">
      <c r="A441" s="3">
        <v>436</v>
      </c>
      <c r="B441" s="12" t="str">
        <f>"00713165"</f>
        <v>00713165</v>
      </c>
    </row>
    <row r="442" spans="1:2" x14ac:dyDescent="0.25">
      <c r="A442" s="3">
        <v>437</v>
      </c>
      <c r="B442" s="12" t="str">
        <f>"00713203"</f>
        <v>00713203</v>
      </c>
    </row>
    <row r="443" spans="1:2" x14ac:dyDescent="0.25">
      <c r="A443" s="3">
        <v>438</v>
      </c>
      <c r="B443" s="12" t="str">
        <f>"00714057"</f>
        <v>00714057</v>
      </c>
    </row>
    <row r="444" spans="1:2" x14ac:dyDescent="0.25">
      <c r="A444" s="3">
        <v>439</v>
      </c>
      <c r="B444" s="12" t="str">
        <f>"00714472"</f>
        <v>00714472</v>
      </c>
    </row>
    <row r="445" spans="1:2" x14ac:dyDescent="0.25">
      <c r="A445" s="3">
        <v>440</v>
      </c>
      <c r="B445" s="12" t="str">
        <f>"00714968"</f>
        <v>00714968</v>
      </c>
    </row>
    <row r="446" spans="1:2" x14ac:dyDescent="0.25">
      <c r="A446" s="3">
        <v>441</v>
      </c>
      <c r="B446" s="12" t="str">
        <f>"00715167"</f>
        <v>00715167</v>
      </c>
    </row>
    <row r="447" spans="1:2" x14ac:dyDescent="0.25">
      <c r="A447" s="3">
        <v>442</v>
      </c>
      <c r="B447" s="12" t="str">
        <f>"00715183"</f>
        <v>00715183</v>
      </c>
    </row>
    <row r="448" spans="1:2" x14ac:dyDescent="0.25">
      <c r="A448" s="3">
        <v>443</v>
      </c>
      <c r="B448" s="12" t="str">
        <f>"00715752"</f>
        <v>00715752</v>
      </c>
    </row>
    <row r="449" spans="1:2" x14ac:dyDescent="0.25">
      <c r="A449" s="3">
        <v>444</v>
      </c>
      <c r="B449" s="12" t="str">
        <f>"00716313"</f>
        <v>00716313</v>
      </c>
    </row>
    <row r="450" spans="1:2" x14ac:dyDescent="0.25">
      <c r="A450" s="3">
        <v>445</v>
      </c>
      <c r="B450" s="12" t="str">
        <f>"00716594"</f>
        <v>00716594</v>
      </c>
    </row>
    <row r="451" spans="1:2" x14ac:dyDescent="0.25">
      <c r="A451" s="3">
        <v>446</v>
      </c>
      <c r="B451" s="12" t="str">
        <f>"00716662"</f>
        <v>00716662</v>
      </c>
    </row>
    <row r="452" spans="1:2" x14ac:dyDescent="0.25">
      <c r="A452" s="3">
        <v>447</v>
      </c>
      <c r="B452" s="12" t="str">
        <f>"00717155"</f>
        <v>00717155</v>
      </c>
    </row>
    <row r="453" spans="1:2" x14ac:dyDescent="0.25">
      <c r="A453" s="3">
        <v>448</v>
      </c>
      <c r="B453" s="12" t="str">
        <f>"00718190"</f>
        <v>00718190</v>
      </c>
    </row>
    <row r="454" spans="1:2" x14ac:dyDescent="0.25">
      <c r="A454" s="3">
        <v>449</v>
      </c>
      <c r="B454" s="12" t="str">
        <f>"00719614"</f>
        <v>00719614</v>
      </c>
    </row>
    <row r="455" spans="1:2" x14ac:dyDescent="0.25">
      <c r="A455" s="3">
        <v>450</v>
      </c>
      <c r="B455" s="12" t="str">
        <f>"00722452"</f>
        <v>00722452</v>
      </c>
    </row>
    <row r="456" spans="1:2" x14ac:dyDescent="0.25">
      <c r="A456" s="3">
        <v>451</v>
      </c>
      <c r="B456" s="12" t="str">
        <f>"00722488"</f>
        <v>00722488</v>
      </c>
    </row>
    <row r="457" spans="1:2" x14ac:dyDescent="0.25">
      <c r="A457" s="3">
        <v>452</v>
      </c>
      <c r="B457" s="12" t="str">
        <f>"00723562"</f>
        <v>00723562</v>
      </c>
    </row>
    <row r="458" spans="1:2" x14ac:dyDescent="0.25">
      <c r="A458" s="3">
        <v>453</v>
      </c>
      <c r="B458" s="12" t="str">
        <f>"00727484"</f>
        <v>00727484</v>
      </c>
    </row>
    <row r="459" spans="1:2" x14ac:dyDescent="0.25">
      <c r="A459" s="3">
        <v>454</v>
      </c>
      <c r="B459" s="12" t="str">
        <f>"00732842"</f>
        <v>00732842</v>
      </c>
    </row>
    <row r="460" spans="1:2" x14ac:dyDescent="0.25">
      <c r="A460" s="3">
        <v>455</v>
      </c>
      <c r="B460" s="12" t="str">
        <f>"00734778"</f>
        <v>00734778</v>
      </c>
    </row>
    <row r="461" spans="1:2" x14ac:dyDescent="0.25">
      <c r="A461" s="3">
        <v>456</v>
      </c>
      <c r="B461" s="12" t="str">
        <f>"00738948"</f>
        <v>00738948</v>
      </c>
    </row>
    <row r="462" spans="1:2" x14ac:dyDescent="0.25">
      <c r="A462" s="3">
        <v>457</v>
      </c>
      <c r="B462" s="12" t="str">
        <f>"00741673"</f>
        <v>00741673</v>
      </c>
    </row>
    <row r="463" spans="1:2" x14ac:dyDescent="0.25">
      <c r="A463" s="3">
        <v>458</v>
      </c>
      <c r="B463" s="12" t="str">
        <f>"00741880"</f>
        <v>00741880</v>
      </c>
    </row>
    <row r="464" spans="1:2" x14ac:dyDescent="0.25">
      <c r="A464" s="3">
        <v>459</v>
      </c>
      <c r="B464" s="12" t="str">
        <f>"00743401"</f>
        <v>00743401</v>
      </c>
    </row>
    <row r="465" spans="1:2" x14ac:dyDescent="0.25">
      <c r="A465" s="3">
        <v>460</v>
      </c>
      <c r="B465" s="12" t="str">
        <f>"00745707"</f>
        <v>00745707</v>
      </c>
    </row>
    <row r="466" spans="1:2" x14ac:dyDescent="0.25">
      <c r="A466" s="3">
        <v>461</v>
      </c>
      <c r="B466" s="12" t="str">
        <f>"00755940"</f>
        <v>00755940</v>
      </c>
    </row>
    <row r="467" spans="1:2" x14ac:dyDescent="0.25">
      <c r="A467" s="3">
        <v>462</v>
      </c>
      <c r="B467" s="12" t="str">
        <f>"00758683"</f>
        <v>00758683</v>
      </c>
    </row>
    <row r="468" spans="1:2" x14ac:dyDescent="0.25">
      <c r="A468" s="3">
        <v>463</v>
      </c>
      <c r="B468" s="12" t="str">
        <f>"00758898"</f>
        <v>00758898</v>
      </c>
    </row>
    <row r="469" spans="1:2" x14ac:dyDescent="0.25">
      <c r="A469" s="3">
        <v>464</v>
      </c>
      <c r="B469" s="12" t="str">
        <f>"00759391"</f>
        <v>00759391</v>
      </c>
    </row>
    <row r="470" spans="1:2" x14ac:dyDescent="0.25">
      <c r="A470" s="3">
        <v>465</v>
      </c>
      <c r="B470" s="12" t="str">
        <f>"00759603"</f>
        <v>00759603</v>
      </c>
    </row>
    <row r="471" spans="1:2" x14ac:dyDescent="0.25">
      <c r="A471" s="3">
        <v>466</v>
      </c>
      <c r="B471" s="12" t="str">
        <f>"00759781"</f>
        <v>00759781</v>
      </c>
    </row>
    <row r="472" spans="1:2" x14ac:dyDescent="0.25">
      <c r="A472" s="3">
        <v>467</v>
      </c>
      <c r="B472" s="12" t="str">
        <f>"00760024"</f>
        <v>00760024</v>
      </c>
    </row>
    <row r="473" spans="1:2" x14ac:dyDescent="0.25">
      <c r="A473" s="3">
        <v>468</v>
      </c>
      <c r="B473" s="12" t="str">
        <f>"00760426"</f>
        <v>00760426</v>
      </c>
    </row>
    <row r="474" spans="1:2" x14ac:dyDescent="0.25">
      <c r="A474" s="3">
        <v>469</v>
      </c>
      <c r="B474" s="12" t="str">
        <f>"00761214"</f>
        <v>00761214</v>
      </c>
    </row>
    <row r="475" spans="1:2" x14ac:dyDescent="0.25">
      <c r="A475" s="3">
        <v>470</v>
      </c>
      <c r="B475" s="12" t="str">
        <f>"00761384"</f>
        <v>00761384</v>
      </c>
    </row>
    <row r="476" spans="1:2" x14ac:dyDescent="0.25">
      <c r="A476" s="3">
        <v>471</v>
      </c>
      <c r="B476" s="12" t="str">
        <f>"00762331"</f>
        <v>00762331</v>
      </c>
    </row>
    <row r="477" spans="1:2" x14ac:dyDescent="0.25">
      <c r="A477" s="3">
        <v>472</v>
      </c>
      <c r="B477" s="12" t="str">
        <f>"00763553"</f>
        <v>00763553</v>
      </c>
    </row>
    <row r="478" spans="1:2" x14ac:dyDescent="0.25">
      <c r="A478" s="3">
        <v>473</v>
      </c>
      <c r="B478" s="12" t="str">
        <f>"00763818"</f>
        <v>00763818</v>
      </c>
    </row>
    <row r="479" spans="1:2" x14ac:dyDescent="0.25">
      <c r="A479" s="3">
        <v>474</v>
      </c>
      <c r="B479" s="12" t="str">
        <f>"00764516"</f>
        <v>00764516</v>
      </c>
    </row>
    <row r="480" spans="1:2" x14ac:dyDescent="0.25">
      <c r="A480" s="3">
        <v>475</v>
      </c>
      <c r="B480" s="12" t="str">
        <f>"00764532"</f>
        <v>00764532</v>
      </c>
    </row>
    <row r="481" spans="1:2" x14ac:dyDescent="0.25">
      <c r="A481" s="3">
        <v>476</v>
      </c>
      <c r="B481" s="12" t="str">
        <f>"00764836"</f>
        <v>00764836</v>
      </c>
    </row>
    <row r="482" spans="1:2" x14ac:dyDescent="0.25">
      <c r="A482" s="3">
        <v>477</v>
      </c>
      <c r="B482" s="12" t="str">
        <f>"00765574"</f>
        <v>00765574</v>
      </c>
    </row>
    <row r="483" spans="1:2" x14ac:dyDescent="0.25">
      <c r="A483" s="3">
        <v>478</v>
      </c>
      <c r="B483" s="12" t="str">
        <f>"00766033"</f>
        <v>00766033</v>
      </c>
    </row>
    <row r="484" spans="1:2" x14ac:dyDescent="0.25">
      <c r="A484" s="3">
        <v>479</v>
      </c>
      <c r="B484" s="12" t="str">
        <f>"00766510"</f>
        <v>00766510</v>
      </c>
    </row>
    <row r="485" spans="1:2" x14ac:dyDescent="0.25">
      <c r="A485" s="3">
        <v>480</v>
      </c>
      <c r="B485" s="12" t="str">
        <f>"00766665"</f>
        <v>00766665</v>
      </c>
    </row>
    <row r="486" spans="1:2" x14ac:dyDescent="0.25">
      <c r="A486" s="3">
        <v>481</v>
      </c>
      <c r="B486" s="12" t="str">
        <f>"00766670"</f>
        <v>00766670</v>
      </c>
    </row>
    <row r="487" spans="1:2" x14ac:dyDescent="0.25">
      <c r="A487" s="3">
        <v>482</v>
      </c>
      <c r="B487" s="12" t="str">
        <f>"00767548"</f>
        <v>00767548</v>
      </c>
    </row>
    <row r="488" spans="1:2" x14ac:dyDescent="0.25">
      <c r="A488" s="3">
        <v>483</v>
      </c>
      <c r="B488" s="12" t="str">
        <f>"00767773"</f>
        <v>00767773</v>
      </c>
    </row>
    <row r="489" spans="1:2" x14ac:dyDescent="0.25">
      <c r="A489" s="3">
        <v>484</v>
      </c>
      <c r="B489" s="12" t="str">
        <f>"00768503"</f>
        <v>00768503</v>
      </c>
    </row>
    <row r="490" spans="1:2" x14ac:dyDescent="0.25">
      <c r="A490" s="3">
        <v>485</v>
      </c>
      <c r="B490" s="12" t="str">
        <f>"00769106"</f>
        <v>00769106</v>
      </c>
    </row>
    <row r="491" spans="1:2" x14ac:dyDescent="0.25">
      <c r="A491" s="3">
        <v>486</v>
      </c>
      <c r="B491" s="12" t="str">
        <f>"00769177"</f>
        <v>00769177</v>
      </c>
    </row>
    <row r="492" spans="1:2" x14ac:dyDescent="0.25">
      <c r="A492" s="3">
        <v>487</v>
      </c>
      <c r="B492" s="12" t="str">
        <f>"00769389"</f>
        <v>00769389</v>
      </c>
    </row>
    <row r="493" spans="1:2" x14ac:dyDescent="0.25">
      <c r="A493" s="3">
        <v>488</v>
      </c>
      <c r="B493" s="12" t="str">
        <f>"00769871"</f>
        <v>00769871</v>
      </c>
    </row>
    <row r="494" spans="1:2" x14ac:dyDescent="0.25">
      <c r="A494" s="3">
        <v>489</v>
      </c>
      <c r="B494" s="12" t="str">
        <f>"00771622"</f>
        <v>00771622</v>
      </c>
    </row>
    <row r="495" spans="1:2" x14ac:dyDescent="0.25">
      <c r="A495" s="3">
        <v>490</v>
      </c>
      <c r="B495" s="12" t="str">
        <f>"00772018"</f>
        <v>00772018</v>
      </c>
    </row>
    <row r="496" spans="1:2" x14ac:dyDescent="0.25">
      <c r="A496" s="3">
        <v>491</v>
      </c>
      <c r="B496" s="12" t="str">
        <f>"00773713"</f>
        <v>00773713</v>
      </c>
    </row>
    <row r="497" spans="1:2" x14ac:dyDescent="0.25">
      <c r="A497" s="3">
        <v>492</v>
      </c>
      <c r="B497" s="12" t="str">
        <f>"00774753"</f>
        <v>00774753</v>
      </c>
    </row>
    <row r="498" spans="1:2" x14ac:dyDescent="0.25">
      <c r="A498" s="3">
        <v>493</v>
      </c>
      <c r="B498" s="12" t="str">
        <f>"00774838"</f>
        <v>00774838</v>
      </c>
    </row>
    <row r="499" spans="1:2" x14ac:dyDescent="0.25">
      <c r="A499" s="3">
        <v>494</v>
      </c>
      <c r="B499" s="12" t="str">
        <f>"00775184"</f>
        <v>00775184</v>
      </c>
    </row>
    <row r="500" spans="1:2" x14ac:dyDescent="0.25">
      <c r="A500" s="3">
        <v>495</v>
      </c>
      <c r="B500" s="12" t="str">
        <f>"00775417"</f>
        <v>00775417</v>
      </c>
    </row>
    <row r="501" spans="1:2" x14ac:dyDescent="0.25">
      <c r="A501" s="3">
        <v>496</v>
      </c>
      <c r="B501" s="12" t="str">
        <f>"00776861"</f>
        <v>00776861</v>
      </c>
    </row>
    <row r="502" spans="1:2" x14ac:dyDescent="0.25">
      <c r="A502" s="3">
        <v>497</v>
      </c>
      <c r="B502" s="12" t="str">
        <f>"00777075"</f>
        <v>00777075</v>
      </c>
    </row>
    <row r="503" spans="1:2" x14ac:dyDescent="0.25">
      <c r="A503" s="3">
        <v>498</v>
      </c>
      <c r="B503" s="12" t="str">
        <f>"00777140"</f>
        <v>00777140</v>
      </c>
    </row>
    <row r="504" spans="1:2" x14ac:dyDescent="0.25">
      <c r="A504" s="3">
        <v>499</v>
      </c>
      <c r="B504" s="12" t="str">
        <f>"00777154"</f>
        <v>00777154</v>
      </c>
    </row>
    <row r="505" spans="1:2" x14ac:dyDescent="0.25">
      <c r="A505" s="3">
        <v>500</v>
      </c>
      <c r="B505" s="12" t="str">
        <f>"00777175"</f>
        <v>00777175</v>
      </c>
    </row>
    <row r="506" spans="1:2" x14ac:dyDescent="0.25">
      <c r="A506" s="3">
        <v>501</v>
      </c>
      <c r="B506" s="12" t="str">
        <f>"00777227"</f>
        <v>00777227</v>
      </c>
    </row>
    <row r="507" spans="1:2" x14ac:dyDescent="0.25">
      <c r="A507" s="3">
        <v>502</v>
      </c>
      <c r="B507" s="12" t="str">
        <f>"00778225"</f>
        <v>00778225</v>
      </c>
    </row>
    <row r="508" spans="1:2" x14ac:dyDescent="0.25">
      <c r="A508" s="3">
        <v>503</v>
      </c>
      <c r="B508" s="12" t="str">
        <f>"00781985"</f>
        <v>00781985</v>
      </c>
    </row>
    <row r="509" spans="1:2" x14ac:dyDescent="0.25">
      <c r="A509" s="3">
        <v>504</v>
      </c>
      <c r="B509" s="12" t="str">
        <f>"00782019"</f>
        <v>00782019</v>
      </c>
    </row>
    <row r="510" spans="1:2" x14ac:dyDescent="0.25">
      <c r="A510" s="3">
        <v>505</v>
      </c>
      <c r="B510" s="12" t="str">
        <f>"00783093"</f>
        <v>00783093</v>
      </c>
    </row>
    <row r="511" spans="1:2" x14ac:dyDescent="0.25">
      <c r="A511" s="3">
        <v>506</v>
      </c>
      <c r="B511" s="12" t="str">
        <f>"00783470"</f>
        <v>00783470</v>
      </c>
    </row>
    <row r="512" spans="1:2" x14ac:dyDescent="0.25">
      <c r="A512" s="3">
        <v>507</v>
      </c>
      <c r="B512" s="12" t="str">
        <f>"00783479"</f>
        <v>00783479</v>
      </c>
    </row>
    <row r="513" spans="1:2" x14ac:dyDescent="0.25">
      <c r="A513" s="3">
        <v>508</v>
      </c>
      <c r="B513" s="12" t="str">
        <f>"00784482"</f>
        <v>00784482</v>
      </c>
    </row>
    <row r="514" spans="1:2" x14ac:dyDescent="0.25">
      <c r="A514" s="3">
        <v>509</v>
      </c>
      <c r="B514" s="12" t="str">
        <f>"00784904"</f>
        <v>00784904</v>
      </c>
    </row>
    <row r="515" spans="1:2" x14ac:dyDescent="0.25">
      <c r="A515" s="3">
        <v>510</v>
      </c>
      <c r="B515" s="12" t="str">
        <f>"00785330"</f>
        <v>00785330</v>
      </c>
    </row>
    <row r="516" spans="1:2" x14ac:dyDescent="0.25">
      <c r="A516" s="3">
        <v>511</v>
      </c>
      <c r="B516" s="12" t="str">
        <f>"00786311"</f>
        <v>00786311</v>
      </c>
    </row>
    <row r="517" spans="1:2" x14ac:dyDescent="0.25">
      <c r="A517" s="3">
        <v>512</v>
      </c>
      <c r="B517" s="12" t="str">
        <f>"00786393"</f>
        <v>00786393</v>
      </c>
    </row>
    <row r="518" spans="1:2" x14ac:dyDescent="0.25">
      <c r="A518" s="3">
        <v>513</v>
      </c>
      <c r="B518" s="12" t="str">
        <f>"00786666"</f>
        <v>00786666</v>
      </c>
    </row>
    <row r="519" spans="1:2" x14ac:dyDescent="0.25">
      <c r="A519" s="3">
        <v>514</v>
      </c>
      <c r="B519" s="12" t="str">
        <f>"00786735"</f>
        <v>00786735</v>
      </c>
    </row>
    <row r="520" spans="1:2" x14ac:dyDescent="0.25">
      <c r="A520" s="3">
        <v>515</v>
      </c>
      <c r="B520" s="12" t="str">
        <f>"00786935"</f>
        <v>00786935</v>
      </c>
    </row>
    <row r="521" spans="1:2" x14ac:dyDescent="0.25">
      <c r="A521" s="3">
        <v>516</v>
      </c>
      <c r="B521" s="12" t="str">
        <f>"00787034"</f>
        <v>00787034</v>
      </c>
    </row>
    <row r="522" spans="1:2" x14ac:dyDescent="0.25">
      <c r="A522" s="3">
        <v>517</v>
      </c>
      <c r="B522" s="12" t="str">
        <f>"00787100"</f>
        <v>00787100</v>
      </c>
    </row>
    <row r="523" spans="1:2" x14ac:dyDescent="0.25">
      <c r="A523" s="3">
        <v>518</v>
      </c>
      <c r="B523" s="12" t="str">
        <f>"00787279"</f>
        <v>00787279</v>
      </c>
    </row>
    <row r="524" spans="1:2" x14ac:dyDescent="0.25">
      <c r="A524" s="3">
        <v>519</v>
      </c>
      <c r="B524" s="12" t="str">
        <f>"00787522"</f>
        <v>00787522</v>
      </c>
    </row>
    <row r="525" spans="1:2" x14ac:dyDescent="0.25">
      <c r="A525" s="3">
        <v>520</v>
      </c>
      <c r="B525" s="12" t="str">
        <f>"00788365"</f>
        <v>00788365</v>
      </c>
    </row>
    <row r="526" spans="1:2" x14ac:dyDescent="0.25">
      <c r="A526" s="3">
        <v>521</v>
      </c>
      <c r="B526" s="12" t="str">
        <f>"00789717"</f>
        <v>00789717</v>
      </c>
    </row>
    <row r="527" spans="1:2" x14ac:dyDescent="0.25">
      <c r="A527" s="3">
        <v>522</v>
      </c>
      <c r="B527" s="12" t="str">
        <f>"00790568"</f>
        <v>00790568</v>
      </c>
    </row>
    <row r="528" spans="1:2" x14ac:dyDescent="0.25">
      <c r="A528" s="3">
        <v>523</v>
      </c>
      <c r="B528" s="12" t="str">
        <f>"00790753"</f>
        <v>00790753</v>
      </c>
    </row>
    <row r="529" spans="1:2" x14ac:dyDescent="0.25">
      <c r="A529" s="3">
        <v>524</v>
      </c>
      <c r="B529" s="12" t="str">
        <f>"00791207"</f>
        <v>00791207</v>
      </c>
    </row>
    <row r="530" spans="1:2" x14ac:dyDescent="0.25">
      <c r="A530" s="3">
        <v>525</v>
      </c>
      <c r="B530" s="12" t="str">
        <f>"00792390"</f>
        <v>00792390</v>
      </c>
    </row>
    <row r="531" spans="1:2" x14ac:dyDescent="0.25">
      <c r="A531" s="3">
        <v>526</v>
      </c>
      <c r="B531" s="12" t="str">
        <f>"00792502"</f>
        <v>00792502</v>
      </c>
    </row>
    <row r="532" spans="1:2" x14ac:dyDescent="0.25">
      <c r="A532" s="3">
        <v>527</v>
      </c>
      <c r="B532" s="12" t="str">
        <f>"00792887"</f>
        <v>00792887</v>
      </c>
    </row>
    <row r="533" spans="1:2" x14ac:dyDescent="0.25">
      <c r="A533" s="3">
        <v>528</v>
      </c>
      <c r="B533" s="12" t="str">
        <f>"00793594"</f>
        <v>00793594</v>
      </c>
    </row>
    <row r="534" spans="1:2" x14ac:dyDescent="0.25">
      <c r="A534" s="3">
        <v>529</v>
      </c>
      <c r="B534" s="12" t="str">
        <f>"00794961"</f>
        <v>00794961</v>
      </c>
    </row>
    <row r="535" spans="1:2" x14ac:dyDescent="0.25">
      <c r="A535" s="3">
        <v>530</v>
      </c>
      <c r="B535" s="12" t="str">
        <f>"00796486"</f>
        <v>00796486</v>
      </c>
    </row>
    <row r="536" spans="1:2" x14ac:dyDescent="0.25">
      <c r="A536" s="3">
        <v>531</v>
      </c>
      <c r="B536" s="12" t="str">
        <f>"00796916"</f>
        <v>00796916</v>
      </c>
    </row>
    <row r="537" spans="1:2" x14ac:dyDescent="0.25">
      <c r="A537" s="3">
        <v>532</v>
      </c>
      <c r="B537" s="12" t="str">
        <f>"00797423"</f>
        <v>00797423</v>
      </c>
    </row>
    <row r="538" spans="1:2" x14ac:dyDescent="0.25">
      <c r="A538" s="3">
        <v>533</v>
      </c>
      <c r="B538" s="12" t="str">
        <f>"00797745"</f>
        <v>00797745</v>
      </c>
    </row>
    <row r="539" spans="1:2" x14ac:dyDescent="0.25">
      <c r="A539" s="3">
        <v>534</v>
      </c>
      <c r="B539" s="12" t="str">
        <f>"00797863"</f>
        <v>00797863</v>
      </c>
    </row>
    <row r="540" spans="1:2" x14ac:dyDescent="0.25">
      <c r="A540" s="3">
        <v>535</v>
      </c>
      <c r="B540" s="12" t="str">
        <f>"00800252"</f>
        <v>00800252</v>
      </c>
    </row>
    <row r="541" spans="1:2" x14ac:dyDescent="0.25">
      <c r="A541" s="3">
        <v>536</v>
      </c>
      <c r="B541" s="12" t="str">
        <f>"00801136"</f>
        <v>00801136</v>
      </c>
    </row>
    <row r="542" spans="1:2" x14ac:dyDescent="0.25">
      <c r="A542" s="3">
        <v>537</v>
      </c>
      <c r="B542" s="12" t="str">
        <f>"00801168"</f>
        <v>00801168</v>
      </c>
    </row>
    <row r="543" spans="1:2" x14ac:dyDescent="0.25">
      <c r="A543" s="3">
        <v>538</v>
      </c>
      <c r="B543" s="12" t="str">
        <f>"00802714"</f>
        <v>00802714</v>
      </c>
    </row>
    <row r="544" spans="1:2" x14ac:dyDescent="0.25">
      <c r="A544" s="3">
        <v>539</v>
      </c>
      <c r="B544" s="12" t="str">
        <f>"00802958"</f>
        <v>00802958</v>
      </c>
    </row>
    <row r="545" spans="1:2" x14ac:dyDescent="0.25">
      <c r="A545" s="3">
        <v>540</v>
      </c>
      <c r="B545" s="12" t="str">
        <f>"00803409"</f>
        <v>00803409</v>
      </c>
    </row>
    <row r="546" spans="1:2" x14ac:dyDescent="0.25">
      <c r="A546" s="3">
        <v>541</v>
      </c>
      <c r="B546" s="12" t="str">
        <f>"00803616"</f>
        <v>00803616</v>
      </c>
    </row>
    <row r="547" spans="1:2" x14ac:dyDescent="0.25">
      <c r="A547" s="3">
        <v>542</v>
      </c>
      <c r="B547" s="12" t="str">
        <f>"00803746"</f>
        <v>00803746</v>
      </c>
    </row>
    <row r="548" spans="1:2" x14ac:dyDescent="0.25">
      <c r="A548" s="3">
        <v>543</v>
      </c>
      <c r="B548" s="12" t="str">
        <f>"00803972"</f>
        <v>00803972</v>
      </c>
    </row>
    <row r="549" spans="1:2" x14ac:dyDescent="0.25">
      <c r="A549" s="3">
        <v>544</v>
      </c>
      <c r="B549" s="12" t="str">
        <f>"00804240"</f>
        <v>00804240</v>
      </c>
    </row>
    <row r="550" spans="1:2" x14ac:dyDescent="0.25">
      <c r="A550" s="3">
        <v>545</v>
      </c>
      <c r="B550" s="12" t="str">
        <f>"00804536"</f>
        <v>00804536</v>
      </c>
    </row>
    <row r="551" spans="1:2" x14ac:dyDescent="0.25">
      <c r="A551" s="3">
        <v>546</v>
      </c>
      <c r="B551" s="12" t="str">
        <f>"00804665"</f>
        <v>00804665</v>
      </c>
    </row>
    <row r="552" spans="1:2" x14ac:dyDescent="0.25">
      <c r="A552" s="3">
        <v>547</v>
      </c>
      <c r="B552" s="12" t="str">
        <f>"00804822"</f>
        <v>00804822</v>
      </c>
    </row>
    <row r="553" spans="1:2" x14ac:dyDescent="0.25">
      <c r="A553" s="3">
        <v>548</v>
      </c>
      <c r="B553" s="12" t="str">
        <f>"00805771"</f>
        <v>00805771</v>
      </c>
    </row>
    <row r="554" spans="1:2" x14ac:dyDescent="0.25">
      <c r="A554" s="3">
        <v>549</v>
      </c>
      <c r="B554" s="12" t="str">
        <f>"00808499"</f>
        <v>00808499</v>
      </c>
    </row>
    <row r="555" spans="1:2" x14ac:dyDescent="0.25">
      <c r="A555" s="3">
        <v>550</v>
      </c>
      <c r="B555" s="12" t="str">
        <f>"00808607"</f>
        <v>00808607</v>
      </c>
    </row>
    <row r="556" spans="1:2" x14ac:dyDescent="0.25">
      <c r="A556" s="3">
        <v>551</v>
      </c>
      <c r="B556" s="12" t="str">
        <f>"00808795"</f>
        <v>00808795</v>
      </c>
    </row>
    <row r="557" spans="1:2" x14ac:dyDescent="0.25">
      <c r="A557" s="3">
        <v>552</v>
      </c>
      <c r="B557" s="12" t="str">
        <f>"00808957"</f>
        <v>00808957</v>
      </c>
    </row>
    <row r="558" spans="1:2" x14ac:dyDescent="0.25">
      <c r="A558" s="3">
        <v>553</v>
      </c>
      <c r="B558" s="12" t="str">
        <f>"00809074"</f>
        <v>00809074</v>
      </c>
    </row>
    <row r="559" spans="1:2" x14ac:dyDescent="0.25">
      <c r="A559" s="3">
        <v>554</v>
      </c>
      <c r="B559" s="12" t="str">
        <f>"00811040"</f>
        <v>00811040</v>
      </c>
    </row>
    <row r="560" spans="1:2" x14ac:dyDescent="0.25">
      <c r="A560" s="3">
        <v>555</v>
      </c>
      <c r="B560" s="12" t="str">
        <f>"00811685"</f>
        <v>00811685</v>
      </c>
    </row>
    <row r="561" spans="1:2" x14ac:dyDescent="0.25">
      <c r="A561" s="3">
        <v>556</v>
      </c>
      <c r="B561" s="12" t="str">
        <f>"00812307"</f>
        <v>00812307</v>
      </c>
    </row>
    <row r="562" spans="1:2" x14ac:dyDescent="0.25">
      <c r="A562" s="3">
        <v>557</v>
      </c>
      <c r="B562" s="12" t="str">
        <f>"00813903"</f>
        <v>00813903</v>
      </c>
    </row>
    <row r="563" spans="1:2" x14ac:dyDescent="0.25">
      <c r="A563" s="3">
        <v>558</v>
      </c>
      <c r="B563" s="12" t="str">
        <f>"00814007"</f>
        <v>00814007</v>
      </c>
    </row>
    <row r="564" spans="1:2" x14ac:dyDescent="0.25">
      <c r="A564" s="3">
        <v>559</v>
      </c>
      <c r="B564" s="12" t="str">
        <f>"00814108"</f>
        <v>00814108</v>
      </c>
    </row>
    <row r="565" spans="1:2" x14ac:dyDescent="0.25">
      <c r="A565" s="3">
        <v>560</v>
      </c>
      <c r="B565" s="12" t="str">
        <f>"00815134"</f>
        <v>00815134</v>
      </c>
    </row>
    <row r="566" spans="1:2" x14ac:dyDescent="0.25">
      <c r="A566" s="3">
        <v>561</v>
      </c>
      <c r="B566" s="12" t="str">
        <f>"00815139"</f>
        <v>00815139</v>
      </c>
    </row>
    <row r="567" spans="1:2" x14ac:dyDescent="0.25">
      <c r="A567" s="3">
        <v>562</v>
      </c>
      <c r="B567" s="12" t="str">
        <f>"00816122"</f>
        <v>00816122</v>
      </c>
    </row>
    <row r="568" spans="1:2" x14ac:dyDescent="0.25">
      <c r="A568" s="3">
        <v>563</v>
      </c>
      <c r="B568" s="12" t="str">
        <f>"00820050"</f>
        <v>00820050</v>
      </c>
    </row>
    <row r="569" spans="1:2" x14ac:dyDescent="0.25">
      <c r="A569" s="3">
        <v>564</v>
      </c>
      <c r="B569" s="12" t="str">
        <f>"00820595"</f>
        <v>00820595</v>
      </c>
    </row>
    <row r="570" spans="1:2" x14ac:dyDescent="0.25">
      <c r="A570" s="3">
        <v>565</v>
      </c>
      <c r="B570" s="12" t="str">
        <f>"00821792"</f>
        <v>00821792</v>
      </c>
    </row>
    <row r="571" spans="1:2" x14ac:dyDescent="0.25">
      <c r="A571" s="3">
        <v>566</v>
      </c>
      <c r="B571" s="12" t="str">
        <f>"00821970"</f>
        <v>00821970</v>
      </c>
    </row>
    <row r="572" spans="1:2" x14ac:dyDescent="0.25">
      <c r="A572" s="3">
        <v>567</v>
      </c>
      <c r="B572" s="12" t="str">
        <f>"00823041"</f>
        <v>00823041</v>
      </c>
    </row>
    <row r="573" spans="1:2" x14ac:dyDescent="0.25">
      <c r="A573" s="3">
        <v>568</v>
      </c>
      <c r="B573" s="12" t="str">
        <f>"00823516"</f>
        <v>00823516</v>
      </c>
    </row>
    <row r="574" spans="1:2" x14ac:dyDescent="0.25">
      <c r="A574" s="3">
        <v>569</v>
      </c>
      <c r="B574" s="12" t="str">
        <f>"00823610"</f>
        <v>00823610</v>
      </c>
    </row>
    <row r="575" spans="1:2" x14ac:dyDescent="0.25">
      <c r="A575" s="3">
        <v>570</v>
      </c>
      <c r="B575" s="12" t="str">
        <f>"00824573"</f>
        <v>00824573</v>
      </c>
    </row>
    <row r="576" spans="1:2" x14ac:dyDescent="0.25">
      <c r="A576" s="3">
        <v>571</v>
      </c>
      <c r="B576" s="12" t="str">
        <f>"00824715"</f>
        <v>00824715</v>
      </c>
    </row>
    <row r="577" spans="1:2" x14ac:dyDescent="0.25">
      <c r="A577" s="3">
        <v>572</v>
      </c>
      <c r="B577" s="12" t="str">
        <f>"00825230"</f>
        <v>00825230</v>
      </c>
    </row>
    <row r="578" spans="1:2" x14ac:dyDescent="0.25">
      <c r="A578" s="3">
        <v>573</v>
      </c>
      <c r="B578" s="12" t="str">
        <f>"00825712"</f>
        <v>00825712</v>
      </c>
    </row>
    <row r="579" spans="1:2" x14ac:dyDescent="0.25">
      <c r="A579" s="3">
        <v>574</v>
      </c>
      <c r="B579" s="12" t="str">
        <f>"00826084"</f>
        <v>00826084</v>
      </c>
    </row>
    <row r="580" spans="1:2" x14ac:dyDescent="0.25">
      <c r="A580" s="3">
        <v>575</v>
      </c>
      <c r="B580" s="12" t="str">
        <f>"00826591"</f>
        <v>00826591</v>
      </c>
    </row>
    <row r="581" spans="1:2" x14ac:dyDescent="0.25">
      <c r="A581" s="3">
        <v>576</v>
      </c>
      <c r="B581" s="12" t="str">
        <f>"00828105"</f>
        <v>00828105</v>
      </c>
    </row>
    <row r="582" spans="1:2" x14ac:dyDescent="0.25">
      <c r="A582" s="3">
        <v>577</v>
      </c>
      <c r="B582" s="12" t="str">
        <f>"00828481"</f>
        <v>00828481</v>
      </c>
    </row>
    <row r="583" spans="1:2" x14ac:dyDescent="0.25">
      <c r="A583" s="3">
        <v>578</v>
      </c>
      <c r="B583" s="12" t="str">
        <f>"00828982"</f>
        <v>00828982</v>
      </c>
    </row>
    <row r="584" spans="1:2" x14ac:dyDescent="0.25">
      <c r="A584" s="3">
        <v>579</v>
      </c>
      <c r="B584" s="12" t="str">
        <f>"00829090"</f>
        <v>00829090</v>
      </c>
    </row>
    <row r="585" spans="1:2" x14ac:dyDescent="0.25">
      <c r="A585" s="3">
        <v>580</v>
      </c>
      <c r="B585" s="12" t="str">
        <f>"00829382"</f>
        <v>00829382</v>
      </c>
    </row>
    <row r="586" spans="1:2" x14ac:dyDescent="0.25">
      <c r="A586" s="3">
        <v>581</v>
      </c>
      <c r="B586" s="12" t="str">
        <f>"00829622"</f>
        <v>00829622</v>
      </c>
    </row>
    <row r="587" spans="1:2" x14ac:dyDescent="0.25">
      <c r="A587" s="3">
        <v>582</v>
      </c>
      <c r="B587" s="12" t="str">
        <f>"00829776"</f>
        <v>00829776</v>
      </c>
    </row>
    <row r="588" spans="1:2" x14ac:dyDescent="0.25">
      <c r="A588" s="3">
        <v>583</v>
      </c>
      <c r="B588" s="12" t="str">
        <f>"00829905"</f>
        <v>00829905</v>
      </c>
    </row>
    <row r="589" spans="1:2" x14ac:dyDescent="0.25">
      <c r="A589" s="3">
        <v>584</v>
      </c>
      <c r="B589" s="12" t="str">
        <f>"00830064"</f>
        <v>00830064</v>
      </c>
    </row>
    <row r="590" spans="1:2" x14ac:dyDescent="0.25">
      <c r="A590" s="3">
        <v>585</v>
      </c>
      <c r="B590" s="12" t="str">
        <f>"00830202"</f>
        <v>00830202</v>
      </c>
    </row>
    <row r="591" spans="1:2" x14ac:dyDescent="0.25">
      <c r="A591" s="3">
        <v>586</v>
      </c>
      <c r="B591" s="12" t="str">
        <f>"00830207"</f>
        <v>00830207</v>
      </c>
    </row>
    <row r="592" spans="1:2" x14ac:dyDescent="0.25">
      <c r="A592" s="3">
        <v>587</v>
      </c>
      <c r="B592" s="12" t="str">
        <f>"00830247"</f>
        <v>00830247</v>
      </c>
    </row>
    <row r="593" spans="1:2" x14ac:dyDescent="0.25">
      <c r="A593" s="3">
        <v>588</v>
      </c>
      <c r="B593" s="12" t="str">
        <f>"00830486"</f>
        <v>00830486</v>
      </c>
    </row>
    <row r="594" spans="1:2" x14ac:dyDescent="0.25">
      <c r="A594" s="3">
        <v>589</v>
      </c>
      <c r="B594" s="12" t="str">
        <f>"00830699"</f>
        <v>00830699</v>
      </c>
    </row>
    <row r="595" spans="1:2" x14ac:dyDescent="0.25">
      <c r="A595" s="3">
        <v>590</v>
      </c>
      <c r="B595" s="12" t="str">
        <f>"00831043"</f>
        <v>00831043</v>
      </c>
    </row>
    <row r="596" spans="1:2" x14ac:dyDescent="0.25">
      <c r="A596" s="3">
        <v>591</v>
      </c>
      <c r="B596" s="12" t="str">
        <f>"00831111"</f>
        <v>00831111</v>
      </c>
    </row>
    <row r="597" spans="1:2" x14ac:dyDescent="0.25">
      <c r="A597" s="3">
        <v>592</v>
      </c>
      <c r="B597" s="12" t="str">
        <f>"00831271"</f>
        <v>00831271</v>
      </c>
    </row>
    <row r="598" spans="1:2" x14ac:dyDescent="0.25">
      <c r="A598" s="3">
        <v>593</v>
      </c>
      <c r="B598" s="12" t="str">
        <f>"00831330"</f>
        <v>00831330</v>
      </c>
    </row>
    <row r="599" spans="1:2" x14ac:dyDescent="0.25">
      <c r="A599" s="3">
        <v>594</v>
      </c>
      <c r="B599" s="12" t="str">
        <f>"00831448"</f>
        <v>00831448</v>
      </c>
    </row>
    <row r="600" spans="1:2" x14ac:dyDescent="0.25">
      <c r="A600" s="3">
        <v>595</v>
      </c>
      <c r="B600" s="12" t="str">
        <f>"00831707"</f>
        <v>00831707</v>
      </c>
    </row>
    <row r="601" spans="1:2" x14ac:dyDescent="0.25">
      <c r="A601" s="3">
        <v>596</v>
      </c>
      <c r="B601" s="12" t="str">
        <f>"00832220"</f>
        <v>00832220</v>
      </c>
    </row>
    <row r="602" spans="1:2" x14ac:dyDescent="0.25">
      <c r="A602" s="3">
        <v>597</v>
      </c>
      <c r="B602" s="12" t="str">
        <f>"00832337"</f>
        <v>00832337</v>
      </c>
    </row>
    <row r="603" spans="1:2" x14ac:dyDescent="0.25">
      <c r="A603" s="3">
        <v>598</v>
      </c>
      <c r="B603" s="12" t="str">
        <f>"00832813"</f>
        <v>00832813</v>
      </c>
    </row>
    <row r="604" spans="1:2" x14ac:dyDescent="0.25">
      <c r="A604" s="3">
        <v>599</v>
      </c>
      <c r="B604" s="12" t="str">
        <f>"00832870"</f>
        <v>00832870</v>
      </c>
    </row>
    <row r="605" spans="1:2" x14ac:dyDescent="0.25">
      <c r="A605" s="3">
        <v>600</v>
      </c>
      <c r="B605" s="12" t="str">
        <f>"00832933"</f>
        <v>00832933</v>
      </c>
    </row>
    <row r="606" spans="1:2" x14ac:dyDescent="0.25">
      <c r="A606" s="3">
        <v>601</v>
      </c>
      <c r="B606" s="12" t="str">
        <f>"00833027"</f>
        <v>00833027</v>
      </c>
    </row>
    <row r="607" spans="1:2" x14ac:dyDescent="0.25">
      <c r="A607" s="3">
        <v>602</v>
      </c>
      <c r="B607" s="12" t="str">
        <f>"00833094"</f>
        <v>00833094</v>
      </c>
    </row>
    <row r="608" spans="1:2" x14ac:dyDescent="0.25">
      <c r="A608" s="3">
        <v>603</v>
      </c>
      <c r="B608" s="12" t="str">
        <f>"00833666"</f>
        <v>00833666</v>
      </c>
    </row>
    <row r="609" spans="1:2" x14ac:dyDescent="0.25">
      <c r="A609" s="3">
        <v>604</v>
      </c>
      <c r="B609" s="12" t="str">
        <f>"00833674"</f>
        <v>00833674</v>
      </c>
    </row>
    <row r="610" spans="1:2" x14ac:dyDescent="0.25">
      <c r="A610" s="3">
        <v>605</v>
      </c>
      <c r="B610" s="12" t="str">
        <f>"00833704"</f>
        <v>00833704</v>
      </c>
    </row>
    <row r="611" spans="1:2" x14ac:dyDescent="0.25">
      <c r="A611" s="3">
        <v>606</v>
      </c>
      <c r="B611" s="12" t="str">
        <f>"00833921"</f>
        <v>00833921</v>
      </c>
    </row>
    <row r="612" spans="1:2" x14ac:dyDescent="0.25">
      <c r="A612" s="3">
        <v>607</v>
      </c>
      <c r="B612" s="12" t="str">
        <f>"00834019"</f>
        <v>00834019</v>
      </c>
    </row>
    <row r="613" spans="1:2" x14ac:dyDescent="0.25">
      <c r="A613" s="3">
        <v>608</v>
      </c>
      <c r="B613" s="12" t="str">
        <f>"00834582"</f>
        <v>00834582</v>
      </c>
    </row>
    <row r="614" spans="1:2" x14ac:dyDescent="0.25">
      <c r="A614" s="3">
        <v>609</v>
      </c>
      <c r="B614" s="12" t="str">
        <f>"00834746"</f>
        <v>00834746</v>
      </c>
    </row>
    <row r="615" spans="1:2" x14ac:dyDescent="0.25">
      <c r="A615" s="3">
        <v>610</v>
      </c>
      <c r="B615" s="12" t="str">
        <f>"00834857"</f>
        <v>00834857</v>
      </c>
    </row>
    <row r="616" spans="1:2" x14ac:dyDescent="0.25">
      <c r="A616" s="3">
        <v>611</v>
      </c>
      <c r="B616" s="12" t="str">
        <f>"00834896"</f>
        <v>00834896</v>
      </c>
    </row>
    <row r="617" spans="1:2" x14ac:dyDescent="0.25">
      <c r="A617" s="3">
        <v>612</v>
      </c>
      <c r="B617" s="12" t="str">
        <f>"00834994"</f>
        <v>00834994</v>
      </c>
    </row>
    <row r="618" spans="1:2" x14ac:dyDescent="0.25">
      <c r="A618" s="3">
        <v>613</v>
      </c>
      <c r="B618" s="12" t="str">
        <f>"00835056"</f>
        <v>00835056</v>
      </c>
    </row>
    <row r="619" spans="1:2" x14ac:dyDescent="0.25">
      <c r="A619" s="3">
        <v>614</v>
      </c>
      <c r="B619" s="12" t="str">
        <f>"00835809"</f>
        <v>00835809</v>
      </c>
    </row>
    <row r="620" spans="1:2" x14ac:dyDescent="0.25">
      <c r="A620" s="3">
        <v>615</v>
      </c>
      <c r="B620" s="12" t="str">
        <f>"00835823"</f>
        <v>00835823</v>
      </c>
    </row>
    <row r="621" spans="1:2" x14ac:dyDescent="0.25">
      <c r="A621" s="3">
        <v>616</v>
      </c>
      <c r="B621" s="12" t="str">
        <f>"00835925"</f>
        <v>00835925</v>
      </c>
    </row>
    <row r="622" spans="1:2" x14ac:dyDescent="0.25">
      <c r="A622" s="3">
        <v>617</v>
      </c>
      <c r="B622" s="12" t="str">
        <f>"00836202"</f>
        <v>00836202</v>
      </c>
    </row>
    <row r="623" spans="1:2" x14ac:dyDescent="0.25">
      <c r="A623" s="3">
        <v>618</v>
      </c>
      <c r="B623" s="12" t="str">
        <f>"00836952"</f>
        <v>00836952</v>
      </c>
    </row>
    <row r="624" spans="1:2" x14ac:dyDescent="0.25">
      <c r="A624" s="3">
        <v>619</v>
      </c>
      <c r="B624" s="12" t="str">
        <f>"00837304"</f>
        <v>00837304</v>
      </c>
    </row>
    <row r="625" spans="1:2" x14ac:dyDescent="0.25">
      <c r="A625" s="3">
        <v>620</v>
      </c>
      <c r="B625" s="12" t="str">
        <f>"00837339"</f>
        <v>00837339</v>
      </c>
    </row>
    <row r="626" spans="1:2" x14ac:dyDescent="0.25">
      <c r="A626" s="3">
        <v>621</v>
      </c>
      <c r="B626" s="12" t="str">
        <f>"00837405"</f>
        <v>00837405</v>
      </c>
    </row>
    <row r="627" spans="1:2" x14ac:dyDescent="0.25">
      <c r="A627" s="3">
        <v>622</v>
      </c>
      <c r="B627" s="12" t="str">
        <f>"00837832"</f>
        <v>00837832</v>
      </c>
    </row>
    <row r="628" spans="1:2" x14ac:dyDescent="0.25">
      <c r="A628" s="3">
        <v>623</v>
      </c>
      <c r="B628" s="12" t="str">
        <f>"00837863"</f>
        <v>00837863</v>
      </c>
    </row>
    <row r="629" spans="1:2" x14ac:dyDescent="0.25">
      <c r="A629" s="3">
        <v>624</v>
      </c>
      <c r="B629" s="12" t="str">
        <f>"00837978"</f>
        <v>00837978</v>
      </c>
    </row>
    <row r="630" spans="1:2" x14ac:dyDescent="0.25">
      <c r="A630" s="3">
        <v>625</v>
      </c>
      <c r="B630" s="12" t="str">
        <f>"00838210"</f>
        <v>00838210</v>
      </c>
    </row>
    <row r="631" spans="1:2" x14ac:dyDescent="0.25">
      <c r="A631" s="3">
        <v>626</v>
      </c>
      <c r="B631" s="12" t="str">
        <f>"00838673"</f>
        <v>00838673</v>
      </c>
    </row>
    <row r="632" spans="1:2" x14ac:dyDescent="0.25">
      <c r="A632" s="3">
        <v>627</v>
      </c>
      <c r="B632" s="12" t="str">
        <f>"00838676"</f>
        <v>00838676</v>
      </c>
    </row>
    <row r="633" spans="1:2" x14ac:dyDescent="0.25">
      <c r="A633" s="3">
        <v>628</v>
      </c>
      <c r="B633" s="12" t="str">
        <f>"00839356"</f>
        <v>00839356</v>
      </c>
    </row>
    <row r="634" spans="1:2" x14ac:dyDescent="0.25">
      <c r="A634" s="3">
        <v>629</v>
      </c>
      <c r="B634" s="12" t="str">
        <f>"00839939"</f>
        <v>00839939</v>
      </c>
    </row>
    <row r="635" spans="1:2" x14ac:dyDescent="0.25">
      <c r="A635" s="3">
        <v>630</v>
      </c>
      <c r="B635" s="12" t="str">
        <f>"00840045"</f>
        <v>00840045</v>
      </c>
    </row>
    <row r="636" spans="1:2" x14ac:dyDescent="0.25">
      <c r="A636" s="3">
        <v>631</v>
      </c>
      <c r="B636" s="12" t="str">
        <f>"00844505"</f>
        <v>00844505</v>
      </c>
    </row>
    <row r="637" spans="1:2" x14ac:dyDescent="0.25">
      <c r="A637" s="3">
        <v>632</v>
      </c>
      <c r="B637" s="12" t="str">
        <f>"00845320"</f>
        <v>00845320</v>
      </c>
    </row>
    <row r="638" spans="1:2" x14ac:dyDescent="0.25">
      <c r="A638" s="3">
        <v>633</v>
      </c>
      <c r="B638" s="12" t="str">
        <f>"00847973"</f>
        <v>00847973</v>
      </c>
    </row>
    <row r="639" spans="1:2" x14ac:dyDescent="0.25">
      <c r="A639" s="3">
        <v>634</v>
      </c>
      <c r="B639" s="12" t="str">
        <f>"00848551"</f>
        <v>00848551</v>
      </c>
    </row>
    <row r="640" spans="1:2" x14ac:dyDescent="0.25">
      <c r="A640" s="3">
        <v>635</v>
      </c>
      <c r="B640" s="12" t="str">
        <f>"00850444"</f>
        <v>00850444</v>
      </c>
    </row>
    <row r="641" spans="1:2" x14ac:dyDescent="0.25">
      <c r="A641" s="3">
        <v>636</v>
      </c>
      <c r="B641" s="12" t="str">
        <f>"00850834"</f>
        <v>00850834</v>
      </c>
    </row>
    <row r="642" spans="1:2" x14ac:dyDescent="0.25">
      <c r="A642" s="3">
        <v>637</v>
      </c>
      <c r="B642" s="12" t="str">
        <f>"00852618"</f>
        <v>00852618</v>
      </c>
    </row>
    <row r="643" spans="1:2" x14ac:dyDescent="0.25">
      <c r="A643" s="3">
        <v>638</v>
      </c>
      <c r="B643" s="12" t="str">
        <f>"00852653"</f>
        <v>00852653</v>
      </c>
    </row>
    <row r="644" spans="1:2" x14ac:dyDescent="0.25">
      <c r="A644" s="3">
        <v>639</v>
      </c>
      <c r="B644" s="12" t="str">
        <f>"00855923"</f>
        <v>00855923</v>
      </c>
    </row>
    <row r="645" spans="1:2" x14ac:dyDescent="0.25">
      <c r="A645" s="3">
        <v>640</v>
      </c>
      <c r="B645" s="12" t="str">
        <f>"00857705"</f>
        <v>00857705</v>
      </c>
    </row>
    <row r="646" spans="1:2" x14ac:dyDescent="0.25">
      <c r="A646" s="3">
        <v>641</v>
      </c>
      <c r="B646" s="12" t="str">
        <f>"00858093"</f>
        <v>00858093</v>
      </c>
    </row>
    <row r="647" spans="1:2" x14ac:dyDescent="0.25">
      <c r="A647" s="3">
        <v>642</v>
      </c>
      <c r="B647" s="12" t="str">
        <f>"00860007"</f>
        <v>00860007</v>
      </c>
    </row>
    <row r="648" spans="1:2" x14ac:dyDescent="0.25">
      <c r="A648" s="3">
        <v>643</v>
      </c>
      <c r="B648" s="12" t="str">
        <f>"00860575"</f>
        <v>00860575</v>
      </c>
    </row>
    <row r="649" spans="1:2" x14ac:dyDescent="0.25">
      <c r="A649" s="3">
        <v>644</v>
      </c>
      <c r="B649" s="12" t="str">
        <f>"00871290"</f>
        <v>00871290</v>
      </c>
    </row>
    <row r="650" spans="1:2" x14ac:dyDescent="0.25">
      <c r="A650" s="3">
        <v>645</v>
      </c>
      <c r="B650" s="12" t="str">
        <f>"00871794"</f>
        <v>00871794</v>
      </c>
    </row>
    <row r="651" spans="1:2" x14ac:dyDescent="0.25">
      <c r="A651" s="3">
        <v>646</v>
      </c>
      <c r="B651" s="12" t="str">
        <f>"00873401"</f>
        <v>00873401</v>
      </c>
    </row>
    <row r="652" spans="1:2" x14ac:dyDescent="0.25">
      <c r="A652" s="3">
        <v>647</v>
      </c>
      <c r="B652" s="12" t="str">
        <f>"00874789"</f>
        <v>00874789</v>
      </c>
    </row>
    <row r="653" spans="1:2" x14ac:dyDescent="0.25">
      <c r="A653" s="3">
        <v>648</v>
      </c>
      <c r="B653" s="12" t="str">
        <f>"00874950"</f>
        <v>00874950</v>
      </c>
    </row>
    <row r="654" spans="1:2" x14ac:dyDescent="0.25">
      <c r="A654" s="3">
        <v>649</v>
      </c>
      <c r="B654" s="12" t="str">
        <f>"00875773"</f>
        <v>00875773</v>
      </c>
    </row>
    <row r="655" spans="1:2" x14ac:dyDescent="0.25">
      <c r="A655" s="3">
        <v>650</v>
      </c>
      <c r="B655" s="12" t="str">
        <f>"00875933"</f>
        <v>00875933</v>
      </c>
    </row>
    <row r="656" spans="1:2" x14ac:dyDescent="0.25">
      <c r="A656" s="3">
        <v>651</v>
      </c>
      <c r="B656" s="12" t="str">
        <f>"00877321"</f>
        <v>00877321</v>
      </c>
    </row>
    <row r="657" spans="1:2" x14ac:dyDescent="0.25">
      <c r="A657" s="3">
        <v>652</v>
      </c>
      <c r="B657" s="12" t="str">
        <f>"00878018"</f>
        <v>00878018</v>
      </c>
    </row>
    <row r="658" spans="1:2" x14ac:dyDescent="0.25">
      <c r="A658" s="3">
        <v>653</v>
      </c>
      <c r="B658" s="12" t="str">
        <f>"00878117"</f>
        <v>00878117</v>
      </c>
    </row>
    <row r="659" spans="1:2" x14ac:dyDescent="0.25">
      <c r="A659" s="3">
        <v>654</v>
      </c>
      <c r="B659" s="12" t="str">
        <f>"00879231"</f>
        <v>00879231</v>
      </c>
    </row>
    <row r="660" spans="1:2" x14ac:dyDescent="0.25">
      <c r="A660" s="3">
        <v>655</v>
      </c>
      <c r="B660" s="12" t="str">
        <f>"00879269"</f>
        <v>00879269</v>
      </c>
    </row>
    <row r="661" spans="1:2" x14ac:dyDescent="0.25">
      <c r="A661" s="3">
        <v>656</v>
      </c>
      <c r="B661" s="12" t="str">
        <f>"00879502"</f>
        <v>00879502</v>
      </c>
    </row>
    <row r="662" spans="1:2" x14ac:dyDescent="0.25">
      <c r="A662" s="3">
        <v>657</v>
      </c>
      <c r="B662" s="12" t="str">
        <f>"00879574"</f>
        <v>00879574</v>
      </c>
    </row>
    <row r="663" spans="1:2" x14ac:dyDescent="0.25">
      <c r="A663" s="3">
        <v>658</v>
      </c>
      <c r="B663" s="12" t="str">
        <f>"00880028"</f>
        <v>00880028</v>
      </c>
    </row>
    <row r="664" spans="1:2" x14ac:dyDescent="0.25">
      <c r="A664" s="3">
        <v>659</v>
      </c>
      <c r="B664" s="12" t="str">
        <f>"00880057"</f>
        <v>00880057</v>
      </c>
    </row>
    <row r="665" spans="1:2" x14ac:dyDescent="0.25">
      <c r="A665" s="3">
        <v>660</v>
      </c>
      <c r="B665" s="12" t="str">
        <f>"00880646"</f>
        <v>00880646</v>
      </c>
    </row>
    <row r="666" spans="1:2" x14ac:dyDescent="0.25">
      <c r="A666" s="3">
        <v>661</v>
      </c>
      <c r="B666" s="12" t="str">
        <f>"00880667"</f>
        <v>00880667</v>
      </c>
    </row>
    <row r="667" spans="1:2" x14ac:dyDescent="0.25">
      <c r="A667" s="3">
        <v>662</v>
      </c>
      <c r="B667" s="12" t="str">
        <f>"00881423"</f>
        <v>00881423</v>
      </c>
    </row>
    <row r="668" spans="1:2" x14ac:dyDescent="0.25">
      <c r="A668" s="3">
        <v>663</v>
      </c>
      <c r="B668" s="12" t="str">
        <f>"00881512"</f>
        <v>00881512</v>
      </c>
    </row>
    <row r="669" spans="1:2" x14ac:dyDescent="0.25">
      <c r="A669" s="3">
        <v>664</v>
      </c>
      <c r="B669" s="12" t="str">
        <f>"00881566"</f>
        <v>00881566</v>
      </c>
    </row>
    <row r="670" spans="1:2" x14ac:dyDescent="0.25">
      <c r="A670" s="3">
        <v>665</v>
      </c>
      <c r="B670" s="12" t="str">
        <f>"00881668"</f>
        <v>00881668</v>
      </c>
    </row>
    <row r="671" spans="1:2" x14ac:dyDescent="0.25">
      <c r="A671" s="3">
        <v>666</v>
      </c>
      <c r="B671" s="12" t="str">
        <f>"00881764"</f>
        <v>00881764</v>
      </c>
    </row>
    <row r="672" spans="1:2" x14ac:dyDescent="0.25">
      <c r="A672" s="3">
        <v>667</v>
      </c>
      <c r="B672" s="12" t="str">
        <f>"00881851"</f>
        <v>00881851</v>
      </c>
    </row>
    <row r="673" spans="1:2" x14ac:dyDescent="0.25">
      <c r="A673" s="3">
        <v>668</v>
      </c>
      <c r="B673" s="12" t="str">
        <f>"00881953"</f>
        <v>00881953</v>
      </c>
    </row>
    <row r="674" spans="1:2" x14ac:dyDescent="0.25">
      <c r="A674" s="3">
        <v>669</v>
      </c>
      <c r="B674" s="12" t="str">
        <f>"00882176"</f>
        <v>00882176</v>
      </c>
    </row>
    <row r="675" spans="1:2" x14ac:dyDescent="0.25">
      <c r="A675" s="3">
        <v>670</v>
      </c>
      <c r="B675" s="12" t="str">
        <f>"00882238"</f>
        <v>00882238</v>
      </c>
    </row>
    <row r="676" spans="1:2" x14ac:dyDescent="0.25">
      <c r="A676" s="3">
        <v>671</v>
      </c>
      <c r="B676" s="12" t="str">
        <f>"00882382"</f>
        <v>00882382</v>
      </c>
    </row>
    <row r="677" spans="1:2" x14ac:dyDescent="0.25">
      <c r="A677" s="3">
        <v>672</v>
      </c>
      <c r="B677" s="12" t="str">
        <f>"00882438"</f>
        <v>00882438</v>
      </c>
    </row>
    <row r="678" spans="1:2" x14ac:dyDescent="0.25">
      <c r="A678" s="3">
        <v>673</v>
      </c>
      <c r="B678" s="12" t="str">
        <f>"00882526"</f>
        <v>00882526</v>
      </c>
    </row>
    <row r="679" spans="1:2" x14ac:dyDescent="0.25">
      <c r="A679" s="3">
        <v>674</v>
      </c>
      <c r="B679" s="12" t="str">
        <f>"00887175"</f>
        <v>00887175</v>
      </c>
    </row>
    <row r="680" spans="1:2" x14ac:dyDescent="0.25">
      <c r="A680" s="3">
        <v>675</v>
      </c>
      <c r="B680" s="12" t="str">
        <f>"00891282"</f>
        <v>00891282</v>
      </c>
    </row>
    <row r="681" spans="1:2" x14ac:dyDescent="0.25">
      <c r="A681" s="3">
        <v>676</v>
      </c>
      <c r="B681" s="12" t="str">
        <f>"00891592"</f>
        <v>00891592</v>
      </c>
    </row>
    <row r="682" spans="1:2" x14ac:dyDescent="0.25">
      <c r="A682" s="3">
        <v>677</v>
      </c>
      <c r="B682" s="12" t="str">
        <f>"00892407"</f>
        <v>00892407</v>
      </c>
    </row>
    <row r="683" spans="1:2" x14ac:dyDescent="0.25">
      <c r="A683" s="3">
        <v>678</v>
      </c>
      <c r="B683" s="12" t="str">
        <f>"00893280"</f>
        <v>00893280</v>
      </c>
    </row>
    <row r="684" spans="1:2" x14ac:dyDescent="0.25">
      <c r="A684" s="3">
        <v>679</v>
      </c>
      <c r="B684" s="12" t="str">
        <f>"00897017"</f>
        <v>00897017</v>
      </c>
    </row>
    <row r="685" spans="1:2" x14ac:dyDescent="0.25">
      <c r="A685" s="3">
        <v>680</v>
      </c>
      <c r="B685" s="12" t="str">
        <f>"00897211"</f>
        <v>00897211</v>
      </c>
    </row>
    <row r="686" spans="1:2" x14ac:dyDescent="0.25">
      <c r="A686" s="3">
        <v>681</v>
      </c>
      <c r="B686" s="12" t="str">
        <f>"00898136"</f>
        <v>00898136</v>
      </c>
    </row>
    <row r="687" spans="1:2" x14ac:dyDescent="0.25">
      <c r="A687" s="3">
        <v>682</v>
      </c>
      <c r="B687" s="12" t="str">
        <f>"00898169"</f>
        <v>00898169</v>
      </c>
    </row>
    <row r="688" spans="1:2" x14ac:dyDescent="0.25">
      <c r="A688" s="3">
        <v>683</v>
      </c>
      <c r="B688" s="12" t="str">
        <f>"00898928"</f>
        <v>00898928</v>
      </c>
    </row>
    <row r="689" spans="1:2" x14ac:dyDescent="0.25">
      <c r="A689" s="3">
        <v>684</v>
      </c>
      <c r="B689" s="12" t="str">
        <f>"00899100"</f>
        <v>00899100</v>
      </c>
    </row>
    <row r="690" spans="1:2" x14ac:dyDescent="0.25">
      <c r="A690" s="3">
        <v>685</v>
      </c>
      <c r="B690" s="12" t="str">
        <f>"00899716"</f>
        <v>00899716</v>
      </c>
    </row>
    <row r="691" spans="1:2" x14ac:dyDescent="0.25">
      <c r="A691" s="3">
        <v>686</v>
      </c>
      <c r="B691" s="12" t="str">
        <f>"00900270"</f>
        <v>00900270</v>
      </c>
    </row>
    <row r="692" spans="1:2" x14ac:dyDescent="0.25">
      <c r="A692" s="3">
        <v>687</v>
      </c>
      <c r="B692" s="12" t="str">
        <f>"00900568"</f>
        <v>00900568</v>
      </c>
    </row>
    <row r="693" spans="1:2" x14ac:dyDescent="0.25">
      <c r="A693" s="3">
        <v>688</v>
      </c>
      <c r="B693" s="12" t="str">
        <f>"00900594"</f>
        <v>00900594</v>
      </c>
    </row>
    <row r="694" spans="1:2" x14ac:dyDescent="0.25">
      <c r="A694" s="3">
        <v>689</v>
      </c>
      <c r="B694" s="12" t="str">
        <f>"00900775"</f>
        <v>00900775</v>
      </c>
    </row>
    <row r="695" spans="1:2" x14ac:dyDescent="0.25">
      <c r="A695" s="3">
        <v>690</v>
      </c>
      <c r="B695" s="12" t="str">
        <f>"00900825"</f>
        <v>00900825</v>
      </c>
    </row>
    <row r="696" spans="1:2" x14ac:dyDescent="0.25">
      <c r="A696" s="3">
        <v>691</v>
      </c>
      <c r="B696" s="12" t="str">
        <f>"00900935"</f>
        <v>00900935</v>
      </c>
    </row>
    <row r="697" spans="1:2" x14ac:dyDescent="0.25">
      <c r="A697" s="3">
        <v>692</v>
      </c>
      <c r="B697" s="12" t="str">
        <f>"00901052"</f>
        <v>00901052</v>
      </c>
    </row>
    <row r="698" spans="1:2" x14ac:dyDescent="0.25">
      <c r="A698" s="3">
        <v>693</v>
      </c>
      <c r="B698" s="12" t="str">
        <f>"00901099"</f>
        <v>00901099</v>
      </c>
    </row>
    <row r="699" spans="1:2" x14ac:dyDescent="0.25">
      <c r="A699" s="3">
        <v>694</v>
      </c>
      <c r="B699" s="12" t="str">
        <f>"00901369"</f>
        <v>00901369</v>
      </c>
    </row>
    <row r="700" spans="1:2" x14ac:dyDescent="0.25">
      <c r="A700" s="3">
        <v>695</v>
      </c>
      <c r="B700" s="12" t="str">
        <f>"00901629"</f>
        <v>00901629</v>
      </c>
    </row>
    <row r="701" spans="1:2" x14ac:dyDescent="0.25">
      <c r="A701" s="3">
        <v>696</v>
      </c>
      <c r="B701" s="12" t="str">
        <f>"00901634"</f>
        <v>00901634</v>
      </c>
    </row>
    <row r="702" spans="1:2" x14ac:dyDescent="0.25">
      <c r="A702" s="3">
        <v>697</v>
      </c>
      <c r="B702" s="12" t="str">
        <f>"00902237"</f>
        <v>00902237</v>
      </c>
    </row>
    <row r="703" spans="1:2" x14ac:dyDescent="0.25">
      <c r="A703" s="3">
        <v>698</v>
      </c>
      <c r="B703" s="12" t="str">
        <f>"00902471"</f>
        <v>00902471</v>
      </c>
    </row>
    <row r="704" spans="1:2" x14ac:dyDescent="0.25">
      <c r="A704" s="3">
        <v>699</v>
      </c>
      <c r="B704" s="12" t="str">
        <f>"00902647"</f>
        <v>00902647</v>
      </c>
    </row>
    <row r="705" spans="1:2" x14ac:dyDescent="0.25">
      <c r="A705" s="3">
        <v>700</v>
      </c>
      <c r="B705" s="12" t="str">
        <f>"00902648"</f>
        <v>00902648</v>
      </c>
    </row>
    <row r="706" spans="1:2" x14ac:dyDescent="0.25">
      <c r="A706" s="3">
        <v>701</v>
      </c>
      <c r="B706" s="12" t="str">
        <f>"00903418"</f>
        <v>00903418</v>
      </c>
    </row>
    <row r="707" spans="1:2" x14ac:dyDescent="0.25">
      <c r="A707" s="3">
        <v>702</v>
      </c>
      <c r="B707" s="12" t="str">
        <f>"00903516"</f>
        <v>00903516</v>
      </c>
    </row>
    <row r="708" spans="1:2" x14ac:dyDescent="0.25">
      <c r="A708" s="3">
        <v>703</v>
      </c>
      <c r="B708" s="12" t="str">
        <f>"00903853"</f>
        <v>00903853</v>
      </c>
    </row>
    <row r="709" spans="1:2" x14ac:dyDescent="0.25">
      <c r="A709" s="3">
        <v>704</v>
      </c>
      <c r="B709" s="12" t="str">
        <f>"00904271"</f>
        <v>00904271</v>
      </c>
    </row>
    <row r="710" spans="1:2" x14ac:dyDescent="0.25">
      <c r="A710" s="3">
        <v>705</v>
      </c>
      <c r="B710" s="12" t="str">
        <f>"00905448"</f>
        <v>00905448</v>
      </c>
    </row>
    <row r="711" spans="1:2" x14ac:dyDescent="0.25">
      <c r="A711" s="3">
        <v>706</v>
      </c>
      <c r="B711" s="12" t="str">
        <f>"00905513"</f>
        <v>00905513</v>
      </c>
    </row>
    <row r="712" spans="1:2" x14ac:dyDescent="0.25">
      <c r="A712" s="3">
        <v>707</v>
      </c>
      <c r="B712" s="12" t="str">
        <f>"00905734"</f>
        <v>00905734</v>
      </c>
    </row>
    <row r="713" spans="1:2" x14ac:dyDescent="0.25">
      <c r="A713" s="3">
        <v>708</v>
      </c>
      <c r="B713" s="12" t="str">
        <f>"00905904"</f>
        <v>00905904</v>
      </c>
    </row>
    <row r="714" spans="1:2" x14ac:dyDescent="0.25">
      <c r="A714" s="3">
        <v>709</v>
      </c>
      <c r="B714" s="12" t="str">
        <f>"00906557"</f>
        <v>00906557</v>
      </c>
    </row>
    <row r="715" spans="1:2" x14ac:dyDescent="0.25">
      <c r="A715" s="3">
        <v>710</v>
      </c>
      <c r="B715" s="12" t="str">
        <f>"00906801"</f>
        <v>00906801</v>
      </c>
    </row>
    <row r="716" spans="1:2" x14ac:dyDescent="0.25">
      <c r="A716" s="3">
        <v>711</v>
      </c>
      <c r="B716" s="12" t="str">
        <f>"00906936"</f>
        <v>00906936</v>
      </c>
    </row>
    <row r="717" spans="1:2" x14ac:dyDescent="0.25">
      <c r="A717" s="3">
        <v>712</v>
      </c>
      <c r="B717" s="12" t="str">
        <f>"00907275"</f>
        <v>00907275</v>
      </c>
    </row>
    <row r="718" spans="1:2" x14ac:dyDescent="0.25">
      <c r="A718" s="3">
        <v>713</v>
      </c>
      <c r="B718" s="12" t="str">
        <f>"00908020"</f>
        <v>00908020</v>
      </c>
    </row>
    <row r="719" spans="1:2" x14ac:dyDescent="0.25">
      <c r="A719" s="3">
        <v>714</v>
      </c>
      <c r="B719" s="12" t="str">
        <f>"00908170"</f>
        <v>00908170</v>
      </c>
    </row>
    <row r="720" spans="1:2" x14ac:dyDescent="0.25">
      <c r="A720" s="3">
        <v>715</v>
      </c>
      <c r="B720" s="12" t="str">
        <f>"00908383"</f>
        <v>00908383</v>
      </c>
    </row>
    <row r="721" spans="1:2" x14ac:dyDescent="0.25">
      <c r="A721" s="3">
        <v>716</v>
      </c>
      <c r="B721" s="12" t="str">
        <f>"00908778"</f>
        <v>00908778</v>
      </c>
    </row>
    <row r="722" spans="1:2" x14ac:dyDescent="0.25">
      <c r="A722" s="3">
        <v>717</v>
      </c>
      <c r="B722" s="12" t="str">
        <f>"00909019"</f>
        <v>00909019</v>
      </c>
    </row>
    <row r="723" spans="1:2" x14ac:dyDescent="0.25">
      <c r="A723" s="3">
        <v>718</v>
      </c>
      <c r="B723" s="12" t="str">
        <f>"00909215"</f>
        <v>00909215</v>
      </c>
    </row>
    <row r="724" spans="1:2" x14ac:dyDescent="0.25">
      <c r="A724" s="3">
        <v>719</v>
      </c>
      <c r="B724" s="12" t="str">
        <f>"00909253"</f>
        <v>00909253</v>
      </c>
    </row>
    <row r="725" spans="1:2" x14ac:dyDescent="0.25">
      <c r="A725" s="3">
        <v>720</v>
      </c>
      <c r="B725" s="12" t="str">
        <f>"00909323"</f>
        <v>00909323</v>
      </c>
    </row>
    <row r="726" spans="1:2" x14ac:dyDescent="0.25">
      <c r="A726" s="3">
        <v>721</v>
      </c>
      <c r="B726" s="12" t="str">
        <f>"00909396"</f>
        <v>00909396</v>
      </c>
    </row>
    <row r="727" spans="1:2" x14ac:dyDescent="0.25">
      <c r="A727" s="3">
        <v>722</v>
      </c>
      <c r="B727" s="12" t="str">
        <f>"00909433"</f>
        <v>00909433</v>
      </c>
    </row>
    <row r="728" spans="1:2" x14ac:dyDescent="0.25">
      <c r="A728" s="3">
        <v>723</v>
      </c>
      <c r="B728" s="12" t="str">
        <f>"00909494"</f>
        <v>00909494</v>
      </c>
    </row>
    <row r="729" spans="1:2" x14ac:dyDescent="0.25">
      <c r="A729" s="3">
        <v>724</v>
      </c>
      <c r="B729" s="12" t="str">
        <f>"00909560"</f>
        <v>00909560</v>
      </c>
    </row>
    <row r="730" spans="1:2" x14ac:dyDescent="0.25">
      <c r="A730" s="3">
        <v>725</v>
      </c>
      <c r="B730" s="12" t="str">
        <f>"00909588"</f>
        <v>00909588</v>
      </c>
    </row>
    <row r="731" spans="1:2" x14ac:dyDescent="0.25">
      <c r="A731" s="3">
        <v>726</v>
      </c>
      <c r="B731" s="12" t="str">
        <f>"00909891"</f>
        <v>00909891</v>
      </c>
    </row>
    <row r="732" spans="1:2" x14ac:dyDescent="0.25">
      <c r="A732" s="3">
        <v>727</v>
      </c>
      <c r="B732" s="12" t="str">
        <f>"00910216"</f>
        <v>00910216</v>
      </c>
    </row>
    <row r="733" spans="1:2" x14ac:dyDescent="0.25">
      <c r="A733" s="3">
        <v>728</v>
      </c>
      <c r="B733" s="12" t="str">
        <f>"00910305"</f>
        <v>00910305</v>
      </c>
    </row>
    <row r="734" spans="1:2" x14ac:dyDescent="0.25">
      <c r="A734" s="3">
        <v>729</v>
      </c>
      <c r="B734" s="12" t="str">
        <f>"00910377"</f>
        <v>00910377</v>
      </c>
    </row>
    <row r="735" spans="1:2" x14ac:dyDescent="0.25">
      <c r="A735" s="3">
        <v>730</v>
      </c>
      <c r="B735" s="12" t="str">
        <f>"00910628"</f>
        <v>00910628</v>
      </c>
    </row>
    <row r="736" spans="1:2" x14ac:dyDescent="0.25">
      <c r="A736" s="3">
        <v>731</v>
      </c>
      <c r="B736" s="12" t="str">
        <f>"00910844"</f>
        <v>00910844</v>
      </c>
    </row>
    <row r="737" spans="1:2" x14ac:dyDescent="0.25">
      <c r="A737" s="3">
        <v>732</v>
      </c>
      <c r="B737" s="12" t="str">
        <f>"00911657"</f>
        <v>00911657</v>
      </c>
    </row>
    <row r="738" spans="1:2" x14ac:dyDescent="0.25">
      <c r="A738" s="3">
        <v>733</v>
      </c>
      <c r="B738" s="12" t="str">
        <f>"00911661"</f>
        <v>00911661</v>
      </c>
    </row>
    <row r="739" spans="1:2" x14ac:dyDescent="0.25">
      <c r="A739" s="3">
        <v>734</v>
      </c>
      <c r="B739" s="12" t="str">
        <f>"00911750"</f>
        <v>00911750</v>
      </c>
    </row>
    <row r="740" spans="1:2" x14ac:dyDescent="0.25">
      <c r="A740" s="3">
        <v>735</v>
      </c>
      <c r="B740" s="12" t="str">
        <f>"00911826"</f>
        <v>00911826</v>
      </c>
    </row>
    <row r="741" spans="1:2" x14ac:dyDescent="0.25">
      <c r="A741" s="3">
        <v>736</v>
      </c>
      <c r="B741" s="12" t="str">
        <f>"00911963"</f>
        <v>00911963</v>
      </c>
    </row>
    <row r="742" spans="1:2" x14ac:dyDescent="0.25">
      <c r="A742" s="3">
        <v>737</v>
      </c>
      <c r="B742" s="12" t="str">
        <f>"00912026"</f>
        <v>00912026</v>
      </c>
    </row>
    <row r="743" spans="1:2" x14ac:dyDescent="0.25">
      <c r="A743" s="3">
        <v>738</v>
      </c>
      <c r="B743" s="12" t="str">
        <f>"00912451"</f>
        <v>00912451</v>
      </c>
    </row>
    <row r="744" spans="1:2" x14ac:dyDescent="0.25">
      <c r="A744" s="3">
        <v>739</v>
      </c>
      <c r="B744" s="12" t="str">
        <f>"00912478"</f>
        <v>00912478</v>
      </c>
    </row>
    <row r="745" spans="1:2" x14ac:dyDescent="0.25">
      <c r="A745" s="3">
        <v>740</v>
      </c>
      <c r="B745" s="12" t="str">
        <f>"00912777"</f>
        <v>00912777</v>
      </c>
    </row>
    <row r="746" spans="1:2" x14ac:dyDescent="0.25">
      <c r="A746" s="3">
        <v>741</v>
      </c>
      <c r="B746" s="12" t="str">
        <f>"00912980"</f>
        <v>00912980</v>
      </c>
    </row>
    <row r="747" spans="1:2" x14ac:dyDescent="0.25">
      <c r="A747" s="3">
        <v>742</v>
      </c>
      <c r="B747" s="12" t="str">
        <f>"00913200"</f>
        <v>00913200</v>
      </c>
    </row>
    <row r="748" spans="1:2" x14ac:dyDescent="0.25">
      <c r="A748" s="3">
        <v>743</v>
      </c>
      <c r="B748" s="12" t="str">
        <f>"00913294"</f>
        <v>00913294</v>
      </c>
    </row>
    <row r="749" spans="1:2" x14ac:dyDescent="0.25">
      <c r="A749" s="3">
        <v>744</v>
      </c>
      <c r="B749" s="12" t="str">
        <f>"00913400"</f>
        <v>00913400</v>
      </c>
    </row>
    <row r="750" spans="1:2" x14ac:dyDescent="0.25">
      <c r="A750" s="3">
        <v>745</v>
      </c>
      <c r="B750" s="12" t="str">
        <f>"00913948"</f>
        <v>00913948</v>
      </c>
    </row>
    <row r="751" spans="1:2" x14ac:dyDescent="0.25">
      <c r="A751" s="3">
        <v>746</v>
      </c>
      <c r="B751" s="12" t="str">
        <f>"00914200"</f>
        <v>00914200</v>
      </c>
    </row>
    <row r="752" spans="1:2" x14ac:dyDescent="0.25">
      <c r="A752" s="3">
        <v>747</v>
      </c>
      <c r="B752" s="12" t="str">
        <f>"00914482"</f>
        <v>00914482</v>
      </c>
    </row>
    <row r="753" spans="1:2" x14ac:dyDescent="0.25">
      <c r="A753" s="3">
        <v>748</v>
      </c>
      <c r="B753" s="12" t="str">
        <f>"00915054"</f>
        <v>00915054</v>
      </c>
    </row>
    <row r="754" spans="1:2" x14ac:dyDescent="0.25">
      <c r="A754" s="3">
        <v>749</v>
      </c>
      <c r="B754" s="12" t="str">
        <f>"00915964"</f>
        <v>00915964</v>
      </c>
    </row>
    <row r="755" spans="1:2" x14ac:dyDescent="0.25">
      <c r="A755" s="3">
        <v>750</v>
      </c>
      <c r="B755" s="12" t="str">
        <f>"00916787"</f>
        <v>00916787</v>
      </c>
    </row>
    <row r="756" spans="1:2" x14ac:dyDescent="0.25">
      <c r="A756" s="3">
        <v>751</v>
      </c>
      <c r="B756" s="12" t="str">
        <f>"00916885"</f>
        <v>00916885</v>
      </c>
    </row>
    <row r="757" spans="1:2" x14ac:dyDescent="0.25">
      <c r="A757" s="3">
        <v>752</v>
      </c>
      <c r="B757" s="12" t="str">
        <f>"00917027"</f>
        <v>00917027</v>
      </c>
    </row>
    <row r="758" spans="1:2" x14ac:dyDescent="0.25">
      <c r="A758" s="3">
        <v>753</v>
      </c>
      <c r="B758" s="12" t="str">
        <f>"00917085"</f>
        <v>00917085</v>
      </c>
    </row>
    <row r="759" spans="1:2" x14ac:dyDescent="0.25">
      <c r="A759" s="3">
        <v>754</v>
      </c>
      <c r="B759" s="12" t="str">
        <f>"00917219"</f>
        <v>00917219</v>
      </c>
    </row>
    <row r="760" spans="1:2" x14ac:dyDescent="0.25">
      <c r="A760" s="3">
        <v>755</v>
      </c>
      <c r="B760" s="12" t="str">
        <f>"00918333"</f>
        <v>00918333</v>
      </c>
    </row>
    <row r="761" spans="1:2" x14ac:dyDescent="0.25">
      <c r="A761" s="3">
        <v>756</v>
      </c>
      <c r="B761" s="12" t="str">
        <f>"00918446"</f>
        <v>00918446</v>
      </c>
    </row>
    <row r="762" spans="1:2" x14ac:dyDescent="0.25">
      <c r="A762" s="3">
        <v>757</v>
      </c>
      <c r="B762" s="12" t="str">
        <f>"00918773"</f>
        <v>00918773</v>
      </c>
    </row>
    <row r="763" spans="1:2" x14ac:dyDescent="0.25">
      <c r="A763" s="3">
        <v>758</v>
      </c>
      <c r="B763" s="12" t="str">
        <f>"00919983"</f>
        <v>00919983</v>
      </c>
    </row>
    <row r="764" spans="1:2" x14ac:dyDescent="0.25">
      <c r="A764" s="3">
        <v>759</v>
      </c>
      <c r="B764" s="12" t="str">
        <f>"00920071"</f>
        <v>00920071</v>
      </c>
    </row>
    <row r="765" spans="1:2" x14ac:dyDescent="0.25">
      <c r="A765" s="3">
        <v>760</v>
      </c>
      <c r="B765" s="12" t="str">
        <f>"00920755"</f>
        <v>00920755</v>
      </c>
    </row>
    <row r="766" spans="1:2" x14ac:dyDescent="0.25">
      <c r="A766" s="3">
        <v>761</v>
      </c>
      <c r="B766" s="12" t="str">
        <f>"00921768"</f>
        <v>00921768</v>
      </c>
    </row>
    <row r="767" spans="1:2" x14ac:dyDescent="0.25">
      <c r="A767" s="3">
        <v>762</v>
      </c>
      <c r="B767" s="12" t="str">
        <f>"00921877"</f>
        <v>00921877</v>
      </c>
    </row>
    <row r="768" spans="1:2" x14ac:dyDescent="0.25">
      <c r="A768" s="3">
        <v>763</v>
      </c>
      <c r="B768" s="12" t="str">
        <f>"00921990"</f>
        <v>00921990</v>
      </c>
    </row>
    <row r="769" spans="1:2" x14ac:dyDescent="0.25">
      <c r="A769" s="3">
        <v>764</v>
      </c>
      <c r="B769" s="12" t="str">
        <f>"00923679"</f>
        <v>00923679</v>
      </c>
    </row>
    <row r="770" spans="1:2" x14ac:dyDescent="0.25">
      <c r="A770" s="3">
        <v>765</v>
      </c>
      <c r="B770" s="12" t="str">
        <f>"00923828"</f>
        <v>00923828</v>
      </c>
    </row>
    <row r="771" spans="1:2" x14ac:dyDescent="0.25">
      <c r="A771" s="3">
        <v>766</v>
      </c>
      <c r="B771" s="12" t="str">
        <f>"00924484"</f>
        <v>00924484</v>
      </c>
    </row>
    <row r="772" spans="1:2" x14ac:dyDescent="0.25">
      <c r="A772" s="3">
        <v>767</v>
      </c>
      <c r="B772" s="12" t="str">
        <f>"00924624"</f>
        <v>00924624</v>
      </c>
    </row>
    <row r="773" spans="1:2" x14ac:dyDescent="0.25">
      <c r="A773" s="3">
        <v>768</v>
      </c>
      <c r="B773" s="12" t="str">
        <f>"00924639"</f>
        <v>00924639</v>
      </c>
    </row>
    <row r="774" spans="1:2" x14ac:dyDescent="0.25">
      <c r="A774" s="3">
        <v>769</v>
      </c>
      <c r="B774" s="12" t="str">
        <f>"00925466"</f>
        <v>00925466</v>
      </c>
    </row>
    <row r="775" spans="1:2" x14ac:dyDescent="0.25">
      <c r="A775" s="3">
        <v>770</v>
      </c>
      <c r="B775" s="12" t="str">
        <f>"00926953"</f>
        <v>00926953</v>
      </c>
    </row>
    <row r="776" spans="1:2" x14ac:dyDescent="0.25">
      <c r="A776" s="3">
        <v>771</v>
      </c>
      <c r="B776" s="12" t="str">
        <f>"00930380"</f>
        <v>00930380</v>
      </c>
    </row>
    <row r="777" spans="1:2" x14ac:dyDescent="0.25">
      <c r="A777" s="3">
        <v>772</v>
      </c>
      <c r="B777" s="12" t="str">
        <f>"00932572"</f>
        <v>00932572</v>
      </c>
    </row>
    <row r="778" spans="1:2" x14ac:dyDescent="0.25">
      <c r="A778" s="3">
        <v>773</v>
      </c>
      <c r="B778" s="12" t="str">
        <f>"00933674"</f>
        <v>00933674</v>
      </c>
    </row>
    <row r="779" spans="1:2" x14ac:dyDescent="0.25">
      <c r="A779" s="3">
        <v>774</v>
      </c>
      <c r="B779" s="12" t="str">
        <f>"00936293"</f>
        <v>00936293</v>
      </c>
    </row>
    <row r="780" spans="1:2" x14ac:dyDescent="0.25">
      <c r="A780" s="3">
        <v>775</v>
      </c>
      <c r="B780" s="12" t="str">
        <f>"00936421"</f>
        <v>00936421</v>
      </c>
    </row>
    <row r="781" spans="1:2" x14ac:dyDescent="0.25">
      <c r="A781" s="3">
        <v>776</v>
      </c>
      <c r="B781" s="12" t="str">
        <f>"00939645"</f>
        <v>00939645</v>
      </c>
    </row>
    <row r="782" spans="1:2" x14ac:dyDescent="0.25">
      <c r="A782" s="3">
        <v>777</v>
      </c>
      <c r="B782" s="12" t="str">
        <f>"00942233"</f>
        <v>00942233</v>
      </c>
    </row>
    <row r="783" spans="1:2" x14ac:dyDescent="0.25">
      <c r="A783" s="3">
        <v>778</v>
      </c>
      <c r="B783" s="12" t="str">
        <f>"00942669"</f>
        <v>00942669</v>
      </c>
    </row>
    <row r="784" spans="1:2" x14ac:dyDescent="0.25">
      <c r="A784" s="3">
        <v>779</v>
      </c>
      <c r="B784" s="12" t="str">
        <f>"00942810"</f>
        <v>00942810</v>
      </c>
    </row>
    <row r="785" spans="1:2" x14ac:dyDescent="0.25">
      <c r="A785" s="3">
        <v>780</v>
      </c>
      <c r="B785" s="12" t="str">
        <f>"00946553"</f>
        <v>00946553</v>
      </c>
    </row>
    <row r="786" spans="1:2" x14ac:dyDescent="0.25">
      <c r="A786" s="3">
        <v>781</v>
      </c>
      <c r="B786" s="12" t="str">
        <f>"00947205"</f>
        <v>00947205</v>
      </c>
    </row>
    <row r="787" spans="1:2" x14ac:dyDescent="0.25">
      <c r="A787" s="3">
        <v>782</v>
      </c>
      <c r="B787" s="12" t="str">
        <f>"00947356"</f>
        <v>00947356</v>
      </c>
    </row>
    <row r="788" spans="1:2" x14ac:dyDescent="0.25">
      <c r="A788" s="3">
        <v>783</v>
      </c>
      <c r="B788" s="12" t="str">
        <f>"00950596"</f>
        <v>00950596</v>
      </c>
    </row>
    <row r="789" spans="1:2" x14ac:dyDescent="0.25">
      <c r="A789" s="3">
        <v>784</v>
      </c>
      <c r="B789" s="12" t="str">
        <f>"00954128"</f>
        <v>00954128</v>
      </c>
    </row>
    <row r="790" spans="1:2" x14ac:dyDescent="0.25">
      <c r="A790" s="3">
        <v>785</v>
      </c>
      <c r="B790" s="12" t="str">
        <f>"00955567"</f>
        <v>00955567</v>
      </c>
    </row>
    <row r="791" spans="1:2" x14ac:dyDescent="0.25">
      <c r="A791" s="3">
        <v>786</v>
      </c>
      <c r="B791" s="12" t="str">
        <f>"00956217"</f>
        <v>00956217</v>
      </c>
    </row>
    <row r="792" spans="1:2" x14ac:dyDescent="0.25">
      <c r="A792" s="3">
        <v>787</v>
      </c>
      <c r="B792" s="12" t="str">
        <f>"00956440"</f>
        <v>00956440</v>
      </c>
    </row>
    <row r="793" spans="1:2" x14ac:dyDescent="0.25">
      <c r="A793" s="3">
        <v>788</v>
      </c>
      <c r="B793" s="12" t="str">
        <f>"00957429"</f>
        <v>00957429</v>
      </c>
    </row>
    <row r="794" spans="1:2" x14ac:dyDescent="0.25">
      <c r="A794" s="3">
        <v>789</v>
      </c>
      <c r="B794" s="12" t="str">
        <f>"00957619"</f>
        <v>00957619</v>
      </c>
    </row>
    <row r="795" spans="1:2" x14ac:dyDescent="0.25">
      <c r="A795" s="3">
        <v>790</v>
      </c>
      <c r="B795" s="12" t="str">
        <f>"00957664"</f>
        <v>00957664</v>
      </c>
    </row>
    <row r="796" spans="1:2" x14ac:dyDescent="0.25">
      <c r="A796" s="3">
        <v>791</v>
      </c>
      <c r="B796" s="12" t="str">
        <f>"00959824"</f>
        <v>00959824</v>
      </c>
    </row>
    <row r="797" spans="1:2" x14ac:dyDescent="0.25">
      <c r="A797" s="3">
        <v>792</v>
      </c>
      <c r="B797" s="12" t="str">
        <f>"00959967"</f>
        <v>00959967</v>
      </c>
    </row>
    <row r="798" spans="1:2" x14ac:dyDescent="0.25">
      <c r="A798" s="3">
        <v>793</v>
      </c>
      <c r="B798" s="12" t="str">
        <f>"00960471"</f>
        <v>00960471</v>
      </c>
    </row>
    <row r="799" spans="1:2" x14ac:dyDescent="0.25">
      <c r="A799" s="3">
        <v>794</v>
      </c>
      <c r="B799" s="12" t="str">
        <f>"00960771"</f>
        <v>00960771</v>
      </c>
    </row>
    <row r="800" spans="1:2" x14ac:dyDescent="0.25">
      <c r="A800" s="3">
        <v>795</v>
      </c>
      <c r="B800" s="12" t="str">
        <f>"00960973"</f>
        <v>00960973</v>
      </c>
    </row>
    <row r="801" spans="1:2" x14ac:dyDescent="0.25">
      <c r="A801" s="3">
        <v>796</v>
      </c>
      <c r="B801" s="12" t="str">
        <f>"00964326"</f>
        <v>00964326</v>
      </c>
    </row>
    <row r="802" spans="1:2" x14ac:dyDescent="0.25">
      <c r="A802" s="3">
        <v>797</v>
      </c>
      <c r="B802" s="12" t="str">
        <f>"00964894"</f>
        <v>00964894</v>
      </c>
    </row>
    <row r="803" spans="1:2" x14ac:dyDescent="0.25">
      <c r="A803" s="3">
        <v>798</v>
      </c>
      <c r="B803" s="12" t="str">
        <f>"00965152"</f>
        <v>00965152</v>
      </c>
    </row>
    <row r="804" spans="1:2" x14ac:dyDescent="0.25">
      <c r="A804" s="3">
        <v>799</v>
      </c>
      <c r="B804" s="12" t="str">
        <f>"00967722"</f>
        <v>00967722</v>
      </c>
    </row>
    <row r="805" spans="1:2" x14ac:dyDescent="0.25">
      <c r="A805" s="3">
        <v>800</v>
      </c>
      <c r="B805" s="12" t="str">
        <f>"00970312"</f>
        <v>00970312</v>
      </c>
    </row>
    <row r="806" spans="1:2" x14ac:dyDescent="0.25">
      <c r="A806" s="3">
        <v>801</v>
      </c>
      <c r="B806" s="12" t="str">
        <f>"00970920"</f>
        <v>00970920</v>
      </c>
    </row>
    <row r="807" spans="1:2" x14ac:dyDescent="0.25">
      <c r="A807" s="3">
        <v>802</v>
      </c>
      <c r="B807" s="12" t="str">
        <f>"00970942"</f>
        <v>00970942</v>
      </c>
    </row>
    <row r="808" spans="1:2" x14ac:dyDescent="0.25">
      <c r="A808" s="3">
        <v>803</v>
      </c>
      <c r="B808" s="12" t="str">
        <f>"00971687"</f>
        <v>00971687</v>
      </c>
    </row>
    <row r="809" spans="1:2" x14ac:dyDescent="0.25">
      <c r="A809" s="3">
        <v>804</v>
      </c>
      <c r="B809" s="12" t="str">
        <f>"00972188"</f>
        <v>00972188</v>
      </c>
    </row>
    <row r="810" spans="1:2" x14ac:dyDescent="0.25">
      <c r="A810" s="3">
        <v>805</v>
      </c>
      <c r="B810" s="12" t="str">
        <f>"00972968"</f>
        <v>00972968</v>
      </c>
    </row>
    <row r="811" spans="1:2" x14ac:dyDescent="0.25">
      <c r="A811" s="3">
        <v>806</v>
      </c>
      <c r="B811" s="12" t="str">
        <f>"00976910"</f>
        <v>00976910</v>
      </c>
    </row>
    <row r="812" spans="1:2" x14ac:dyDescent="0.25">
      <c r="A812" s="3">
        <v>807</v>
      </c>
      <c r="B812" s="12" t="str">
        <f>"00978352"</f>
        <v>00978352</v>
      </c>
    </row>
    <row r="813" spans="1:2" x14ac:dyDescent="0.25">
      <c r="A813" s="3">
        <v>808</v>
      </c>
      <c r="B813" s="12" t="str">
        <f>"00979420"</f>
        <v>00979420</v>
      </c>
    </row>
    <row r="814" spans="1:2" x14ac:dyDescent="0.25">
      <c r="A814" s="3">
        <v>809</v>
      </c>
      <c r="B814" s="12" t="str">
        <f>"00979464"</f>
        <v>00979464</v>
      </c>
    </row>
    <row r="815" spans="1:2" x14ac:dyDescent="0.25">
      <c r="A815" s="3">
        <v>810</v>
      </c>
      <c r="B815" s="12" t="str">
        <f>"00980161"</f>
        <v>00980161</v>
      </c>
    </row>
    <row r="816" spans="1:2" x14ac:dyDescent="0.25">
      <c r="A816" s="3">
        <v>811</v>
      </c>
      <c r="B816" s="12" t="str">
        <f>"00981698"</f>
        <v>00981698</v>
      </c>
    </row>
    <row r="817" spans="1:2" x14ac:dyDescent="0.25">
      <c r="A817" s="3">
        <v>812</v>
      </c>
      <c r="B817" s="12" t="str">
        <f>"00982699"</f>
        <v>00982699</v>
      </c>
    </row>
    <row r="818" spans="1:2" x14ac:dyDescent="0.25">
      <c r="A818" s="3">
        <v>813</v>
      </c>
      <c r="B818" s="12" t="str">
        <f>"00984690"</f>
        <v>00984690</v>
      </c>
    </row>
    <row r="819" spans="1:2" x14ac:dyDescent="0.25">
      <c r="A819" s="3">
        <v>814</v>
      </c>
      <c r="B819" s="12" t="str">
        <f>"00986088"</f>
        <v>00986088</v>
      </c>
    </row>
    <row r="820" spans="1:2" x14ac:dyDescent="0.25">
      <c r="A820" s="3">
        <v>815</v>
      </c>
      <c r="B820" s="12" t="str">
        <f>"00987864"</f>
        <v>00987864</v>
      </c>
    </row>
    <row r="821" spans="1:2" x14ac:dyDescent="0.25">
      <c r="A821" s="3">
        <v>816</v>
      </c>
      <c r="B821" s="12" t="str">
        <f>"00988589"</f>
        <v>00988589</v>
      </c>
    </row>
    <row r="822" spans="1:2" x14ac:dyDescent="0.25">
      <c r="A822" s="3">
        <v>817</v>
      </c>
      <c r="B822" s="12" t="str">
        <f>"00989168"</f>
        <v>00989168</v>
      </c>
    </row>
    <row r="823" spans="1:2" x14ac:dyDescent="0.25">
      <c r="A823" s="3">
        <v>818</v>
      </c>
      <c r="B823" s="12" t="str">
        <f>"00990479"</f>
        <v>00990479</v>
      </c>
    </row>
    <row r="824" spans="1:2" x14ac:dyDescent="0.25">
      <c r="A824" s="3">
        <v>819</v>
      </c>
      <c r="B824" s="12" t="str">
        <f>"00990928"</f>
        <v>00990928</v>
      </c>
    </row>
    <row r="825" spans="1:2" x14ac:dyDescent="0.25">
      <c r="A825" s="3">
        <v>820</v>
      </c>
      <c r="B825" s="12" t="str">
        <f>"00992986"</f>
        <v>00992986</v>
      </c>
    </row>
    <row r="826" spans="1:2" x14ac:dyDescent="0.25">
      <c r="A826" s="3">
        <v>821</v>
      </c>
      <c r="B826" s="12" t="str">
        <f>"00995094"</f>
        <v>00995094</v>
      </c>
    </row>
    <row r="827" spans="1:2" x14ac:dyDescent="0.25">
      <c r="A827" s="3">
        <v>822</v>
      </c>
      <c r="B827" s="12" t="str">
        <f>"00996902"</f>
        <v>00996902</v>
      </c>
    </row>
    <row r="828" spans="1:2" x14ac:dyDescent="0.25">
      <c r="A828" s="3">
        <v>823</v>
      </c>
      <c r="B828" s="12" t="str">
        <f>"00996933"</f>
        <v>00996933</v>
      </c>
    </row>
    <row r="829" spans="1:2" x14ac:dyDescent="0.25">
      <c r="A829" s="3">
        <v>824</v>
      </c>
      <c r="B829" s="12" t="str">
        <f>"00998594"</f>
        <v>00998594</v>
      </c>
    </row>
    <row r="830" spans="1:2" x14ac:dyDescent="0.25">
      <c r="A830" s="3">
        <v>825</v>
      </c>
      <c r="B830" s="12" t="str">
        <f>"00999161"</f>
        <v>00999161</v>
      </c>
    </row>
    <row r="831" spans="1:2" x14ac:dyDescent="0.25">
      <c r="A831" s="3">
        <v>826</v>
      </c>
      <c r="B831" s="12" t="str">
        <f>"01000025"</f>
        <v>01000025</v>
      </c>
    </row>
    <row r="832" spans="1:2" x14ac:dyDescent="0.25">
      <c r="A832" s="3">
        <v>827</v>
      </c>
      <c r="B832" s="12" t="str">
        <f>"01001710"</f>
        <v>01001710</v>
      </c>
    </row>
    <row r="833" spans="1:2" x14ac:dyDescent="0.25">
      <c r="A833" s="3">
        <v>828</v>
      </c>
      <c r="B833" s="12" t="str">
        <f>"01002713"</f>
        <v>01002713</v>
      </c>
    </row>
    <row r="834" spans="1:2" x14ac:dyDescent="0.25">
      <c r="A834" s="3">
        <v>829</v>
      </c>
      <c r="B834" s="12" t="str">
        <f>"01009822"</f>
        <v>01009822</v>
      </c>
    </row>
    <row r="835" spans="1:2" x14ac:dyDescent="0.25">
      <c r="A835" s="3">
        <v>830</v>
      </c>
      <c r="B835" s="12" t="str">
        <f>"01010635"</f>
        <v>01010635</v>
      </c>
    </row>
    <row r="836" spans="1:2" x14ac:dyDescent="0.25">
      <c r="A836" s="3">
        <v>831</v>
      </c>
      <c r="B836" s="12" t="str">
        <f>"01013099"</f>
        <v>01013099</v>
      </c>
    </row>
    <row r="837" spans="1:2" x14ac:dyDescent="0.25">
      <c r="A837" s="3">
        <v>832</v>
      </c>
      <c r="B837" s="12" t="str">
        <f>"01014087"</f>
        <v>01014087</v>
      </c>
    </row>
    <row r="838" spans="1:2" x14ac:dyDescent="0.25">
      <c r="A838" s="3">
        <v>833</v>
      </c>
      <c r="B838" s="12" t="str">
        <f>"01020210"</f>
        <v>01020210</v>
      </c>
    </row>
    <row r="839" spans="1:2" x14ac:dyDescent="0.25">
      <c r="A839" s="3">
        <v>834</v>
      </c>
      <c r="B839" s="12" t="str">
        <f>"01020641"</f>
        <v>01020641</v>
      </c>
    </row>
    <row r="840" spans="1:2" x14ac:dyDescent="0.25">
      <c r="A840" s="3">
        <v>835</v>
      </c>
      <c r="B840" s="12" t="str">
        <f>"01020967"</f>
        <v>01020967</v>
      </c>
    </row>
    <row r="841" spans="1:2" x14ac:dyDescent="0.25">
      <c r="A841" s="3">
        <v>836</v>
      </c>
      <c r="B841" s="12" t="str">
        <f>"01020995"</f>
        <v>01020995</v>
      </c>
    </row>
    <row r="842" spans="1:2" x14ac:dyDescent="0.25">
      <c r="A842" s="3">
        <v>837</v>
      </c>
      <c r="B842" s="12" t="str">
        <f>"01021957"</f>
        <v>01021957</v>
      </c>
    </row>
    <row r="843" spans="1:2" x14ac:dyDescent="0.25">
      <c r="A843" s="3">
        <v>838</v>
      </c>
      <c r="B843" s="12" t="str">
        <f>"01022685"</f>
        <v>01022685</v>
      </c>
    </row>
    <row r="844" spans="1:2" x14ac:dyDescent="0.25">
      <c r="A844" s="3">
        <v>839</v>
      </c>
      <c r="B844" s="12" t="str">
        <f>"01022694"</f>
        <v>01022694</v>
      </c>
    </row>
    <row r="845" spans="1:2" x14ac:dyDescent="0.25">
      <c r="A845" s="3">
        <v>840</v>
      </c>
      <c r="B845" s="12" t="str">
        <f>"01023795"</f>
        <v>01023795</v>
      </c>
    </row>
    <row r="846" spans="1:2" x14ac:dyDescent="0.25">
      <c r="A846" s="3">
        <v>841</v>
      </c>
      <c r="B846" s="12" t="str">
        <f>"01024209"</f>
        <v>01024209</v>
      </c>
    </row>
    <row r="847" spans="1:2" x14ac:dyDescent="0.25">
      <c r="A847" s="3">
        <v>842</v>
      </c>
      <c r="B847" s="12" t="str">
        <f>"01024768"</f>
        <v>01024768</v>
      </c>
    </row>
    <row r="848" spans="1:2" x14ac:dyDescent="0.25">
      <c r="A848" s="3">
        <v>843</v>
      </c>
      <c r="B848" s="12" t="str">
        <f>"01025602"</f>
        <v>01025602</v>
      </c>
    </row>
    <row r="849" spans="1:2" x14ac:dyDescent="0.25">
      <c r="A849" s="3">
        <v>844</v>
      </c>
      <c r="B849" s="12" t="str">
        <f>"01026196"</f>
        <v>01026196</v>
      </c>
    </row>
    <row r="850" spans="1:2" x14ac:dyDescent="0.25">
      <c r="A850" s="3">
        <v>845</v>
      </c>
      <c r="B850" s="12" t="str">
        <f>"01026764"</f>
        <v>01026764</v>
      </c>
    </row>
    <row r="851" spans="1:2" x14ac:dyDescent="0.25">
      <c r="A851" s="3">
        <v>846</v>
      </c>
      <c r="B851" s="12" t="str">
        <f>"01026808"</f>
        <v>01026808</v>
      </c>
    </row>
    <row r="852" spans="1:2" x14ac:dyDescent="0.25">
      <c r="A852" s="3">
        <v>847</v>
      </c>
      <c r="B852" s="12" t="str">
        <f>"01029470"</f>
        <v>01029470</v>
      </c>
    </row>
    <row r="853" spans="1:2" x14ac:dyDescent="0.25">
      <c r="A853" s="3">
        <v>848</v>
      </c>
      <c r="B853" s="12" t="str">
        <f>"01031927"</f>
        <v>01031927</v>
      </c>
    </row>
    <row r="854" spans="1:2" x14ac:dyDescent="0.25">
      <c r="A854" s="3">
        <v>849</v>
      </c>
      <c r="B854" s="12" t="str">
        <f>"01032101"</f>
        <v>01032101</v>
      </c>
    </row>
    <row r="855" spans="1:2" x14ac:dyDescent="0.25">
      <c r="A855" s="3">
        <v>850</v>
      </c>
      <c r="B855" s="12" t="str">
        <f>"01032193"</f>
        <v>01032193</v>
      </c>
    </row>
    <row r="856" spans="1:2" x14ac:dyDescent="0.25">
      <c r="A856" s="3">
        <v>851</v>
      </c>
      <c r="B856" s="12" t="str">
        <f>"01032201"</f>
        <v>01032201</v>
      </c>
    </row>
    <row r="857" spans="1:2" x14ac:dyDescent="0.25">
      <c r="A857" s="3">
        <v>852</v>
      </c>
      <c r="B857" s="12" t="str">
        <f>"01032302"</f>
        <v>01032302</v>
      </c>
    </row>
    <row r="858" spans="1:2" x14ac:dyDescent="0.25">
      <c r="A858" s="3">
        <v>853</v>
      </c>
      <c r="B858" s="12" t="str">
        <f>"01032558"</f>
        <v>01032558</v>
      </c>
    </row>
    <row r="859" spans="1:2" x14ac:dyDescent="0.25">
      <c r="A859" s="3">
        <v>854</v>
      </c>
      <c r="B859" s="12" t="str">
        <f>"01033732"</f>
        <v>01033732</v>
      </c>
    </row>
    <row r="860" spans="1:2" x14ac:dyDescent="0.25">
      <c r="A860" s="3">
        <v>855</v>
      </c>
      <c r="B860" s="12" t="str">
        <f>"01033866"</f>
        <v>01033866</v>
      </c>
    </row>
    <row r="861" spans="1:2" x14ac:dyDescent="0.25">
      <c r="A861" s="3">
        <v>856</v>
      </c>
      <c r="B861" s="12" t="str">
        <f>"01033967"</f>
        <v>01033967</v>
      </c>
    </row>
    <row r="862" spans="1:2" x14ac:dyDescent="0.25">
      <c r="A862" s="3">
        <v>857</v>
      </c>
      <c r="B862" s="12" t="str">
        <f>"01034566"</f>
        <v>01034566</v>
      </c>
    </row>
    <row r="863" spans="1:2" x14ac:dyDescent="0.25">
      <c r="A863" s="3">
        <v>858</v>
      </c>
      <c r="B863" s="12" t="str">
        <f>"01034730"</f>
        <v>01034730</v>
      </c>
    </row>
    <row r="864" spans="1:2" x14ac:dyDescent="0.25">
      <c r="A864" s="3">
        <v>859</v>
      </c>
      <c r="B864" s="12" t="str">
        <f>"01035229"</f>
        <v>01035229</v>
      </c>
    </row>
    <row r="865" spans="1:2" x14ac:dyDescent="0.25">
      <c r="A865" s="3">
        <v>860</v>
      </c>
      <c r="B865" s="12" t="str">
        <f>"01035538"</f>
        <v>01035538</v>
      </c>
    </row>
    <row r="866" spans="1:2" x14ac:dyDescent="0.25">
      <c r="A866" s="3">
        <v>861</v>
      </c>
      <c r="B866" s="12" t="str">
        <f>"01036995"</f>
        <v>01036995</v>
      </c>
    </row>
    <row r="867" spans="1:2" x14ac:dyDescent="0.25">
      <c r="A867" s="3">
        <v>862</v>
      </c>
      <c r="B867" s="12" t="str">
        <f>"01037003"</f>
        <v>01037003</v>
      </c>
    </row>
    <row r="868" spans="1:2" x14ac:dyDescent="0.25">
      <c r="A868" s="3">
        <v>863</v>
      </c>
      <c r="B868" s="12" t="str">
        <f>"01038214"</f>
        <v>01038214</v>
      </c>
    </row>
    <row r="869" spans="1:2" x14ac:dyDescent="0.25">
      <c r="A869" s="3">
        <v>864</v>
      </c>
      <c r="B869" s="12" t="str">
        <f>"01038254"</f>
        <v>01038254</v>
      </c>
    </row>
    <row r="870" spans="1:2" x14ac:dyDescent="0.25">
      <c r="A870" s="3">
        <v>865</v>
      </c>
      <c r="B870" s="12" t="str">
        <f>"01039355"</f>
        <v>01039355</v>
      </c>
    </row>
    <row r="871" spans="1:2" x14ac:dyDescent="0.25">
      <c r="A871" s="3">
        <v>866</v>
      </c>
      <c r="B871" s="12" t="str">
        <f>"01039760"</f>
        <v>01039760</v>
      </c>
    </row>
    <row r="872" spans="1:2" x14ac:dyDescent="0.25">
      <c r="A872" s="3">
        <v>867</v>
      </c>
      <c r="B872" s="12" t="str">
        <f>"01044676"</f>
        <v>01044676</v>
      </c>
    </row>
    <row r="873" spans="1:2" x14ac:dyDescent="0.25">
      <c r="A873" s="3">
        <v>868</v>
      </c>
      <c r="B873" s="12" t="str">
        <f>"01050289"</f>
        <v>01050289</v>
      </c>
    </row>
    <row r="874" spans="1:2" x14ac:dyDescent="0.25">
      <c r="A874" s="3">
        <v>869</v>
      </c>
      <c r="B874" s="12" t="str">
        <f>"01055013"</f>
        <v>01055013</v>
      </c>
    </row>
    <row r="875" spans="1:2" x14ac:dyDescent="0.25">
      <c r="A875" s="3">
        <v>870</v>
      </c>
      <c r="B875" s="12" t="str">
        <f>"01056777"</f>
        <v>01056777</v>
      </c>
    </row>
    <row r="876" spans="1:2" x14ac:dyDescent="0.25">
      <c r="A876" s="3">
        <v>871</v>
      </c>
      <c r="B876" s="12" t="str">
        <f>"01057396"</f>
        <v>01057396</v>
      </c>
    </row>
    <row r="877" spans="1:2" x14ac:dyDescent="0.25">
      <c r="A877" s="3">
        <v>872</v>
      </c>
      <c r="B877" s="12" t="str">
        <f>"01057629"</f>
        <v>01057629</v>
      </c>
    </row>
    <row r="878" spans="1:2" x14ac:dyDescent="0.25">
      <c r="A878" s="3">
        <v>873</v>
      </c>
      <c r="B878" s="12" t="str">
        <f>"01057843"</f>
        <v>01057843</v>
      </c>
    </row>
    <row r="879" spans="1:2" x14ac:dyDescent="0.25">
      <c r="A879" s="3">
        <v>874</v>
      </c>
      <c r="B879" s="12" t="str">
        <f>"01061796"</f>
        <v>01061796</v>
      </c>
    </row>
    <row r="880" spans="1:2" x14ac:dyDescent="0.25">
      <c r="A880" s="3">
        <v>875</v>
      </c>
      <c r="B880" s="12" t="str">
        <f>"01062064"</f>
        <v>01062064</v>
      </c>
    </row>
    <row r="881" spans="1:2" x14ac:dyDescent="0.25">
      <c r="A881" s="3">
        <v>876</v>
      </c>
      <c r="B881" s="12" t="str">
        <f>"01062973"</f>
        <v>01062973</v>
      </c>
    </row>
    <row r="882" spans="1:2" x14ac:dyDescent="0.25">
      <c r="A882" s="3">
        <v>877</v>
      </c>
      <c r="B882" s="12" t="str">
        <f>"01063309"</f>
        <v>01063309</v>
      </c>
    </row>
    <row r="883" spans="1:2" x14ac:dyDescent="0.25">
      <c r="A883" s="3">
        <v>878</v>
      </c>
      <c r="B883" s="12" t="str">
        <f>"01063937"</f>
        <v>01063937</v>
      </c>
    </row>
    <row r="884" spans="1:2" x14ac:dyDescent="0.25">
      <c r="A884" s="3">
        <v>879</v>
      </c>
      <c r="B884" s="12" t="str">
        <f>"01064706"</f>
        <v>01064706</v>
      </c>
    </row>
    <row r="885" spans="1:2" x14ac:dyDescent="0.25">
      <c r="A885" s="3">
        <v>880</v>
      </c>
      <c r="B885" s="12" t="str">
        <f>"01070570"</f>
        <v>01070570</v>
      </c>
    </row>
    <row r="886" spans="1:2" x14ac:dyDescent="0.25">
      <c r="A886" s="3">
        <v>881</v>
      </c>
      <c r="B886" s="12" t="str">
        <f>"01070966"</f>
        <v>01070966</v>
      </c>
    </row>
    <row r="887" spans="1:2" x14ac:dyDescent="0.25">
      <c r="A887" s="3">
        <v>882</v>
      </c>
      <c r="B887" s="12" t="str">
        <f>"01072027"</f>
        <v>01072027</v>
      </c>
    </row>
    <row r="888" spans="1:2" x14ac:dyDescent="0.25">
      <c r="A888" s="3">
        <v>883</v>
      </c>
      <c r="B888" s="12" t="str">
        <f>"01072168"</f>
        <v>01072168</v>
      </c>
    </row>
    <row r="889" spans="1:2" x14ac:dyDescent="0.25">
      <c r="A889" s="3">
        <v>884</v>
      </c>
      <c r="B889" s="12" t="str">
        <f>"01078544"</f>
        <v>01078544</v>
      </c>
    </row>
    <row r="890" spans="1:2" x14ac:dyDescent="0.25">
      <c r="A890" s="3">
        <v>885</v>
      </c>
      <c r="B890" s="12" t="str">
        <f>"01080999"</f>
        <v>01080999</v>
      </c>
    </row>
    <row r="891" spans="1:2" x14ac:dyDescent="0.25">
      <c r="A891" s="3">
        <v>886</v>
      </c>
      <c r="B891" s="12" t="str">
        <f>"01084031"</f>
        <v>01084031</v>
      </c>
    </row>
    <row r="892" spans="1:2" x14ac:dyDescent="0.25">
      <c r="A892" s="3">
        <v>887</v>
      </c>
      <c r="B892" s="12" t="str">
        <f>"01084980"</f>
        <v>01084980</v>
      </c>
    </row>
    <row r="893" spans="1:2" x14ac:dyDescent="0.25">
      <c r="A893" s="3">
        <v>888</v>
      </c>
      <c r="B893" s="12" t="str">
        <f>"01085055"</f>
        <v>01085055</v>
      </c>
    </row>
    <row r="894" spans="1:2" x14ac:dyDescent="0.25">
      <c r="A894" s="3">
        <v>889</v>
      </c>
      <c r="B894" s="12" t="str">
        <f>"01085192"</f>
        <v>01085192</v>
      </c>
    </row>
    <row r="895" spans="1:2" x14ac:dyDescent="0.25">
      <c r="A895" s="3">
        <v>890</v>
      </c>
      <c r="B895" s="12" t="str">
        <f>"01085756"</f>
        <v>01085756</v>
      </c>
    </row>
    <row r="896" spans="1:2" x14ac:dyDescent="0.25">
      <c r="A896" s="3">
        <v>891</v>
      </c>
      <c r="B896" s="12" t="str">
        <f>"01085763"</f>
        <v>01085763</v>
      </c>
    </row>
    <row r="897" spans="1:2" x14ac:dyDescent="0.25">
      <c r="A897" s="3">
        <v>892</v>
      </c>
      <c r="B897" s="12" t="str">
        <f>"01085886"</f>
        <v>01085886</v>
      </c>
    </row>
    <row r="898" spans="1:2" x14ac:dyDescent="0.25">
      <c r="A898" s="3">
        <v>893</v>
      </c>
      <c r="B898" s="12" t="str">
        <f>"01086148"</f>
        <v>01086148</v>
      </c>
    </row>
    <row r="899" spans="1:2" x14ac:dyDescent="0.25">
      <c r="A899" s="3">
        <v>894</v>
      </c>
      <c r="B899" s="12" t="str">
        <f>"01086186"</f>
        <v>01086186</v>
      </c>
    </row>
    <row r="900" spans="1:2" x14ac:dyDescent="0.25">
      <c r="A900" s="3">
        <v>895</v>
      </c>
      <c r="B900" s="12" t="str">
        <f>"01086212"</f>
        <v>01086212</v>
      </c>
    </row>
    <row r="901" spans="1:2" x14ac:dyDescent="0.25">
      <c r="A901" s="3">
        <v>896</v>
      </c>
      <c r="B901" s="12" t="str">
        <f>"01086429"</f>
        <v>01086429</v>
      </c>
    </row>
    <row r="902" spans="1:2" x14ac:dyDescent="0.25">
      <c r="A902" s="3">
        <v>897</v>
      </c>
      <c r="B902" s="12" t="str">
        <f>"01086451"</f>
        <v>01086451</v>
      </c>
    </row>
    <row r="903" spans="1:2" x14ac:dyDescent="0.25">
      <c r="A903" s="3">
        <v>898</v>
      </c>
      <c r="B903" s="12" t="str">
        <f>"01086521"</f>
        <v>01086521</v>
      </c>
    </row>
    <row r="904" spans="1:2" x14ac:dyDescent="0.25">
      <c r="A904" s="3">
        <v>899</v>
      </c>
      <c r="B904" s="12" t="str">
        <f>"01086607"</f>
        <v>01086607</v>
      </c>
    </row>
    <row r="905" spans="1:2" x14ac:dyDescent="0.25">
      <c r="A905" s="3">
        <v>900</v>
      </c>
      <c r="B905" s="12" t="str">
        <f>"01086610"</f>
        <v>01086610</v>
      </c>
    </row>
    <row r="906" spans="1:2" x14ac:dyDescent="0.25">
      <c r="A906" s="3">
        <v>901</v>
      </c>
      <c r="B906" s="12" t="str">
        <f>"01086647"</f>
        <v>01086647</v>
      </c>
    </row>
    <row r="907" spans="1:2" x14ac:dyDescent="0.25">
      <c r="A907" s="3">
        <v>902</v>
      </c>
      <c r="B907" s="12" t="str">
        <f>"01086658"</f>
        <v>01086658</v>
      </c>
    </row>
    <row r="908" spans="1:2" x14ac:dyDescent="0.25">
      <c r="A908" s="3">
        <v>903</v>
      </c>
      <c r="B908" s="12" t="str">
        <f>"01086699"</f>
        <v>01086699</v>
      </c>
    </row>
    <row r="909" spans="1:2" x14ac:dyDescent="0.25">
      <c r="A909" s="3">
        <v>904</v>
      </c>
      <c r="B909" s="12" t="str">
        <f>"01086714"</f>
        <v>01086714</v>
      </c>
    </row>
    <row r="910" spans="1:2" x14ac:dyDescent="0.25">
      <c r="A910" s="3">
        <v>905</v>
      </c>
      <c r="B910" s="12" t="str">
        <f>"01086843"</f>
        <v>01086843</v>
      </c>
    </row>
    <row r="911" spans="1:2" x14ac:dyDescent="0.25">
      <c r="A911" s="3">
        <v>906</v>
      </c>
      <c r="B911" s="12" t="str">
        <f>"01086857"</f>
        <v>01086857</v>
      </c>
    </row>
    <row r="912" spans="1:2" x14ac:dyDescent="0.25">
      <c r="A912" s="3">
        <v>907</v>
      </c>
      <c r="B912" s="12" t="str">
        <f>"01086859"</f>
        <v>01086859</v>
      </c>
    </row>
    <row r="913" spans="1:2" x14ac:dyDescent="0.25">
      <c r="A913" s="3">
        <v>908</v>
      </c>
      <c r="B913" s="12" t="str">
        <f>"01086897"</f>
        <v>01086897</v>
      </c>
    </row>
    <row r="914" spans="1:2" x14ac:dyDescent="0.25">
      <c r="A914" s="3">
        <v>909</v>
      </c>
      <c r="B914" s="12" t="str">
        <f>"01086906"</f>
        <v>01086906</v>
      </c>
    </row>
    <row r="915" spans="1:2" x14ac:dyDescent="0.25">
      <c r="A915" s="3">
        <v>910</v>
      </c>
      <c r="B915" s="12" t="str">
        <f>"01087012"</f>
        <v>01087012</v>
      </c>
    </row>
    <row r="916" spans="1:2" x14ac:dyDescent="0.25">
      <c r="A916" s="3">
        <v>911</v>
      </c>
      <c r="B916" s="12" t="str">
        <f>"01087061"</f>
        <v>01087061</v>
      </c>
    </row>
    <row r="917" spans="1:2" x14ac:dyDescent="0.25">
      <c r="A917" s="3">
        <v>912</v>
      </c>
      <c r="B917" s="12" t="str">
        <f>"01087066"</f>
        <v>01087066</v>
      </c>
    </row>
    <row r="918" spans="1:2" x14ac:dyDescent="0.25">
      <c r="A918" s="3">
        <v>913</v>
      </c>
      <c r="B918" s="12" t="str">
        <f>"01087072"</f>
        <v>01087072</v>
      </c>
    </row>
    <row r="919" spans="1:2" x14ac:dyDescent="0.25">
      <c r="A919" s="3">
        <v>914</v>
      </c>
      <c r="B919" s="12" t="str">
        <f>"01087106"</f>
        <v>01087106</v>
      </c>
    </row>
    <row r="920" spans="1:2" x14ac:dyDescent="0.25">
      <c r="A920" s="3">
        <v>915</v>
      </c>
      <c r="B920" s="12" t="str">
        <f>"01087120"</f>
        <v>01087120</v>
      </c>
    </row>
    <row r="921" spans="1:2" x14ac:dyDescent="0.25">
      <c r="A921" s="3">
        <v>916</v>
      </c>
      <c r="B921" s="12" t="str">
        <f>"01087208"</f>
        <v>01087208</v>
      </c>
    </row>
    <row r="922" spans="1:2" x14ac:dyDescent="0.25">
      <c r="A922" s="3">
        <v>917</v>
      </c>
      <c r="B922" s="12" t="str">
        <f>"01087221"</f>
        <v>01087221</v>
      </c>
    </row>
    <row r="923" spans="1:2" x14ac:dyDescent="0.25">
      <c r="A923" s="3">
        <v>918</v>
      </c>
      <c r="B923" s="12" t="str">
        <f>"01087227"</f>
        <v>01087227</v>
      </c>
    </row>
    <row r="924" spans="1:2" x14ac:dyDescent="0.25">
      <c r="A924" s="3">
        <v>919</v>
      </c>
      <c r="B924" s="12" t="str">
        <f>"01087233"</f>
        <v>01087233</v>
      </c>
    </row>
    <row r="925" spans="1:2" x14ac:dyDescent="0.25">
      <c r="A925" s="3">
        <v>920</v>
      </c>
      <c r="B925" s="12" t="str">
        <f>"01087267"</f>
        <v>01087267</v>
      </c>
    </row>
    <row r="926" spans="1:2" x14ac:dyDescent="0.25">
      <c r="A926" s="3">
        <v>921</v>
      </c>
      <c r="B926" s="12" t="str">
        <f>"01087302"</f>
        <v>01087302</v>
      </c>
    </row>
    <row r="927" spans="1:2" x14ac:dyDescent="0.25">
      <c r="A927" s="3">
        <v>922</v>
      </c>
      <c r="B927" s="12" t="str">
        <f>"01087323"</f>
        <v>01087323</v>
      </c>
    </row>
    <row r="928" spans="1:2" x14ac:dyDescent="0.25">
      <c r="A928" s="3">
        <v>923</v>
      </c>
      <c r="B928" s="12" t="str">
        <f>"01087325"</f>
        <v>01087325</v>
      </c>
    </row>
    <row r="929" spans="1:2" x14ac:dyDescent="0.25">
      <c r="A929" s="3">
        <v>924</v>
      </c>
      <c r="B929" s="12" t="str">
        <f>"01087334"</f>
        <v>01087334</v>
      </c>
    </row>
    <row r="930" spans="1:2" x14ac:dyDescent="0.25">
      <c r="A930" s="3">
        <v>925</v>
      </c>
      <c r="B930" s="12" t="str">
        <f>"01087343"</f>
        <v>01087343</v>
      </c>
    </row>
    <row r="931" spans="1:2" x14ac:dyDescent="0.25">
      <c r="A931" s="3">
        <v>926</v>
      </c>
      <c r="B931" s="12" t="str">
        <f>"01087345"</f>
        <v>01087345</v>
      </c>
    </row>
    <row r="932" spans="1:2" x14ac:dyDescent="0.25">
      <c r="A932" s="3">
        <v>927</v>
      </c>
      <c r="B932" s="12" t="str">
        <f>"01087368"</f>
        <v>01087368</v>
      </c>
    </row>
    <row r="933" spans="1:2" x14ac:dyDescent="0.25">
      <c r="A933" s="3">
        <v>928</v>
      </c>
      <c r="B933" s="12" t="str">
        <f>"01087382"</f>
        <v>01087382</v>
      </c>
    </row>
    <row r="934" spans="1:2" x14ac:dyDescent="0.25">
      <c r="A934" s="3">
        <v>929</v>
      </c>
      <c r="B934" s="12" t="str">
        <f>"01087398"</f>
        <v>01087398</v>
      </c>
    </row>
    <row r="935" spans="1:2" x14ac:dyDescent="0.25">
      <c r="A935" s="3">
        <v>930</v>
      </c>
      <c r="B935" s="12" t="str">
        <f>"01087498"</f>
        <v>01087498</v>
      </c>
    </row>
    <row r="936" spans="1:2" x14ac:dyDescent="0.25">
      <c r="A936" s="3">
        <v>931</v>
      </c>
      <c r="B936" s="12" t="str">
        <f>"01087515"</f>
        <v>01087515</v>
      </c>
    </row>
    <row r="937" spans="1:2" x14ac:dyDescent="0.25">
      <c r="A937" s="3">
        <v>932</v>
      </c>
      <c r="B937" s="12" t="str">
        <f>"01087537"</f>
        <v>01087537</v>
      </c>
    </row>
    <row r="938" spans="1:2" x14ac:dyDescent="0.25">
      <c r="A938" s="3">
        <v>933</v>
      </c>
      <c r="B938" s="12" t="str">
        <f>"01087562"</f>
        <v>01087562</v>
      </c>
    </row>
    <row r="939" spans="1:2" x14ac:dyDescent="0.25">
      <c r="A939" s="3">
        <v>934</v>
      </c>
      <c r="B939" s="12" t="str">
        <f>"01087595"</f>
        <v>01087595</v>
      </c>
    </row>
    <row r="940" spans="1:2" x14ac:dyDescent="0.25">
      <c r="A940" s="3">
        <v>935</v>
      </c>
      <c r="B940" s="12" t="str">
        <f>"01087596"</f>
        <v>01087596</v>
      </c>
    </row>
    <row r="941" spans="1:2" x14ac:dyDescent="0.25">
      <c r="A941" s="3">
        <v>936</v>
      </c>
      <c r="B941" s="12" t="str">
        <f>"01087604"</f>
        <v>01087604</v>
      </c>
    </row>
    <row r="942" spans="1:2" x14ac:dyDescent="0.25">
      <c r="A942" s="3">
        <v>937</v>
      </c>
      <c r="B942" s="12" t="str">
        <f>"01087622"</f>
        <v>01087622</v>
      </c>
    </row>
    <row r="943" spans="1:2" x14ac:dyDescent="0.25">
      <c r="A943" s="3">
        <v>938</v>
      </c>
      <c r="B943" s="12" t="str">
        <f>"01087659"</f>
        <v>01087659</v>
      </c>
    </row>
    <row r="944" spans="1:2" x14ac:dyDescent="0.25">
      <c r="A944" s="3">
        <v>939</v>
      </c>
      <c r="B944" s="12" t="str">
        <f>"01087707"</f>
        <v>01087707</v>
      </c>
    </row>
    <row r="945" spans="1:2" x14ac:dyDescent="0.25">
      <c r="A945" s="3">
        <v>940</v>
      </c>
      <c r="B945" s="12" t="str">
        <f>"01087711"</f>
        <v>01087711</v>
      </c>
    </row>
    <row r="946" spans="1:2" x14ac:dyDescent="0.25">
      <c r="A946" s="3">
        <v>941</v>
      </c>
      <c r="B946" s="12" t="str">
        <f>"01087775"</f>
        <v>01087775</v>
      </c>
    </row>
    <row r="947" spans="1:2" x14ac:dyDescent="0.25">
      <c r="A947" s="3">
        <v>942</v>
      </c>
      <c r="B947" s="12" t="str">
        <f>"01087801"</f>
        <v>01087801</v>
      </c>
    </row>
    <row r="948" spans="1:2" x14ac:dyDescent="0.25">
      <c r="A948" s="3">
        <v>943</v>
      </c>
      <c r="B948" s="12" t="str">
        <f>"01087804"</f>
        <v>01087804</v>
      </c>
    </row>
    <row r="949" spans="1:2" x14ac:dyDescent="0.25">
      <c r="A949" s="3">
        <v>944</v>
      </c>
      <c r="B949" s="12" t="str">
        <f>"01087840"</f>
        <v>01087840</v>
      </c>
    </row>
    <row r="950" spans="1:2" x14ac:dyDescent="0.25">
      <c r="A950" s="3">
        <v>945</v>
      </c>
      <c r="B950" s="12" t="str">
        <f>"01087865"</f>
        <v>01087865</v>
      </c>
    </row>
    <row r="951" spans="1:2" x14ac:dyDescent="0.25">
      <c r="A951" s="3">
        <v>946</v>
      </c>
      <c r="B951" s="12" t="str">
        <f>"01087886"</f>
        <v>01087886</v>
      </c>
    </row>
    <row r="952" spans="1:2" x14ac:dyDescent="0.25">
      <c r="A952" s="3">
        <v>947</v>
      </c>
      <c r="B952" s="12" t="str">
        <f>"01087891"</f>
        <v>01087891</v>
      </c>
    </row>
    <row r="953" spans="1:2" x14ac:dyDescent="0.25">
      <c r="A953" s="3">
        <v>948</v>
      </c>
      <c r="B953" s="12" t="str">
        <f>"01087893"</f>
        <v>01087893</v>
      </c>
    </row>
    <row r="954" spans="1:2" x14ac:dyDescent="0.25">
      <c r="A954" s="3">
        <v>949</v>
      </c>
      <c r="B954" s="12" t="str">
        <f>"01087905"</f>
        <v>01087905</v>
      </c>
    </row>
    <row r="955" spans="1:2" x14ac:dyDescent="0.25">
      <c r="A955" s="3">
        <v>950</v>
      </c>
      <c r="B955" s="12" t="str">
        <f>"01087932"</f>
        <v>01087932</v>
      </c>
    </row>
    <row r="956" spans="1:2" x14ac:dyDescent="0.25">
      <c r="A956" s="3">
        <v>951</v>
      </c>
      <c r="B956" s="12" t="str">
        <f>"01087944"</f>
        <v>01087944</v>
      </c>
    </row>
    <row r="957" spans="1:2" x14ac:dyDescent="0.25">
      <c r="A957" s="3">
        <v>952</v>
      </c>
      <c r="B957" s="12" t="str">
        <f>"01087967"</f>
        <v>01087967</v>
      </c>
    </row>
    <row r="958" spans="1:2" x14ac:dyDescent="0.25">
      <c r="A958" s="3">
        <v>953</v>
      </c>
      <c r="B958" s="12" t="str">
        <f>"01087977"</f>
        <v>01087977</v>
      </c>
    </row>
    <row r="959" spans="1:2" x14ac:dyDescent="0.25">
      <c r="A959" s="3">
        <v>954</v>
      </c>
      <c r="B959" s="12" t="str">
        <f>"01087980"</f>
        <v>01087980</v>
      </c>
    </row>
    <row r="960" spans="1:2" x14ac:dyDescent="0.25">
      <c r="A960" s="3">
        <v>955</v>
      </c>
      <c r="B960" s="12" t="str">
        <f>"01088004"</f>
        <v>01088004</v>
      </c>
    </row>
    <row r="961" spans="1:2" x14ac:dyDescent="0.25">
      <c r="A961" s="3">
        <v>956</v>
      </c>
      <c r="B961" s="12" t="str">
        <f>"01088011"</f>
        <v>01088011</v>
      </c>
    </row>
    <row r="962" spans="1:2" x14ac:dyDescent="0.25">
      <c r="A962" s="3">
        <v>957</v>
      </c>
      <c r="B962" s="12" t="str">
        <f>"01088021"</f>
        <v>01088021</v>
      </c>
    </row>
    <row r="963" spans="1:2" x14ac:dyDescent="0.25">
      <c r="A963" s="3">
        <v>958</v>
      </c>
      <c r="B963" s="12" t="str">
        <f>"01088045"</f>
        <v>01088045</v>
      </c>
    </row>
    <row r="964" spans="1:2" x14ac:dyDescent="0.25">
      <c r="A964" s="3">
        <v>959</v>
      </c>
      <c r="B964" s="12" t="str">
        <f>"01088051"</f>
        <v>01088051</v>
      </c>
    </row>
    <row r="965" spans="1:2" x14ac:dyDescent="0.25">
      <c r="A965" s="3">
        <v>960</v>
      </c>
      <c r="B965" s="12" t="str">
        <f>"01088094"</f>
        <v>01088094</v>
      </c>
    </row>
    <row r="966" spans="1:2" x14ac:dyDescent="0.25">
      <c r="A966" s="3">
        <v>961</v>
      </c>
      <c r="B966" s="12" t="str">
        <f>"01088101"</f>
        <v>01088101</v>
      </c>
    </row>
    <row r="967" spans="1:2" x14ac:dyDescent="0.25">
      <c r="A967" s="3">
        <v>962</v>
      </c>
      <c r="B967" s="12" t="str">
        <f>"01088102"</f>
        <v>01088102</v>
      </c>
    </row>
    <row r="968" spans="1:2" x14ac:dyDescent="0.25">
      <c r="A968" s="3">
        <v>963</v>
      </c>
      <c r="B968" s="12" t="str">
        <f>"20160711855"</f>
        <v>20160711855</v>
      </c>
    </row>
    <row r="969" spans="1:2" x14ac:dyDescent="0.25">
      <c r="A969" s="3">
        <v>964</v>
      </c>
      <c r="B969" s="12" t="str">
        <f>"200712000386"</f>
        <v>200712000386</v>
      </c>
    </row>
    <row r="970" spans="1:2" x14ac:dyDescent="0.25">
      <c r="A970" s="3">
        <v>965</v>
      </c>
      <c r="B970" s="12" t="str">
        <f>"200712000477"</f>
        <v>200712000477</v>
      </c>
    </row>
    <row r="971" spans="1:2" x14ac:dyDescent="0.25">
      <c r="A971" s="3">
        <v>966</v>
      </c>
      <c r="B971" s="12" t="str">
        <f>"200712000872"</f>
        <v>200712000872</v>
      </c>
    </row>
    <row r="972" spans="1:2" x14ac:dyDescent="0.25">
      <c r="A972" s="3">
        <v>967</v>
      </c>
      <c r="B972" s="12" t="str">
        <f>"200712001378"</f>
        <v>200712001378</v>
      </c>
    </row>
    <row r="973" spans="1:2" x14ac:dyDescent="0.25">
      <c r="A973" s="3">
        <v>968</v>
      </c>
      <c r="B973" s="12" t="str">
        <f>"200712001585"</f>
        <v>200712001585</v>
      </c>
    </row>
    <row r="974" spans="1:2" x14ac:dyDescent="0.25">
      <c r="A974" s="3">
        <v>969</v>
      </c>
      <c r="B974" s="12" t="str">
        <f>"200712001655"</f>
        <v>200712001655</v>
      </c>
    </row>
    <row r="975" spans="1:2" x14ac:dyDescent="0.25">
      <c r="A975" s="3">
        <v>970</v>
      </c>
      <c r="B975" s="12" t="str">
        <f>"200712002380"</f>
        <v>200712002380</v>
      </c>
    </row>
    <row r="976" spans="1:2" x14ac:dyDescent="0.25">
      <c r="A976" s="3">
        <v>971</v>
      </c>
      <c r="B976" s="12" t="str">
        <f>"200712003124"</f>
        <v>200712003124</v>
      </c>
    </row>
    <row r="977" spans="1:2" x14ac:dyDescent="0.25">
      <c r="A977" s="3">
        <v>972</v>
      </c>
      <c r="B977" s="12" t="str">
        <f>"200712003405"</f>
        <v>200712003405</v>
      </c>
    </row>
    <row r="978" spans="1:2" x14ac:dyDescent="0.25">
      <c r="A978" s="3">
        <v>973</v>
      </c>
      <c r="B978" s="12" t="str">
        <f>"200712003445"</f>
        <v>200712003445</v>
      </c>
    </row>
    <row r="979" spans="1:2" x14ac:dyDescent="0.25">
      <c r="A979" s="3">
        <v>974</v>
      </c>
      <c r="B979" s="12" t="str">
        <f>"200712004589"</f>
        <v>200712004589</v>
      </c>
    </row>
    <row r="980" spans="1:2" x14ac:dyDescent="0.25">
      <c r="A980" s="3">
        <v>975</v>
      </c>
      <c r="B980" s="12" t="str">
        <f>"200712004970"</f>
        <v>200712004970</v>
      </c>
    </row>
    <row r="981" spans="1:2" x14ac:dyDescent="0.25">
      <c r="A981" s="3">
        <v>976</v>
      </c>
      <c r="B981" s="12" t="str">
        <f>"200712005010"</f>
        <v>200712005010</v>
      </c>
    </row>
    <row r="982" spans="1:2" x14ac:dyDescent="0.25">
      <c r="A982" s="3">
        <v>977</v>
      </c>
      <c r="B982" s="12" t="str">
        <f>"200712005021"</f>
        <v>200712005021</v>
      </c>
    </row>
    <row r="983" spans="1:2" x14ac:dyDescent="0.25">
      <c r="A983" s="3">
        <v>978</v>
      </c>
      <c r="B983" s="12" t="str">
        <f>"200712005086"</f>
        <v>200712005086</v>
      </c>
    </row>
    <row r="984" spans="1:2" x14ac:dyDescent="0.25">
      <c r="A984" s="3">
        <v>979</v>
      </c>
      <c r="B984" s="12" t="str">
        <f>"200712005285"</f>
        <v>200712005285</v>
      </c>
    </row>
    <row r="985" spans="1:2" x14ac:dyDescent="0.25">
      <c r="A985" s="3">
        <v>980</v>
      </c>
      <c r="B985" s="12" t="str">
        <f>"200712005336"</f>
        <v>200712005336</v>
      </c>
    </row>
    <row r="986" spans="1:2" x14ac:dyDescent="0.25">
      <c r="A986" s="3">
        <v>981</v>
      </c>
      <c r="B986" s="12" t="str">
        <f>"200712005401"</f>
        <v>200712005401</v>
      </c>
    </row>
    <row r="987" spans="1:2" x14ac:dyDescent="0.25">
      <c r="A987" s="3">
        <v>982</v>
      </c>
      <c r="B987" s="12" t="str">
        <f>"200712005435"</f>
        <v>200712005435</v>
      </c>
    </row>
    <row r="988" spans="1:2" x14ac:dyDescent="0.25">
      <c r="A988" s="3">
        <v>983</v>
      </c>
      <c r="B988" s="12" t="str">
        <f>"200712005732"</f>
        <v>200712005732</v>
      </c>
    </row>
    <row r="989" spans="1:2" x14ac:dyDescent="0.25">
      <c r="A989" s="3">
        <v>984</v>
      </c>
      <c r="B989" s="12" t="str">
        <f>"200712005834"</f>
        <v>200712005834</v>
      </c>
    </row>
    <row r="990" spans="1:2" x14ac:dyDescent="0.25">
      <c r="A990" s="3">
        <v>985</v>
      </c>
      <c r="B990" s="12" t="str">
        <f>"200712006097"</f>
        <v>200712006097</v>
      </c>
    </row>
    <row r="991" spans="1:2" x14ac:dyDescent="0.25">
      <c r="A991" s="3">
        <v>986</v>
      </c>
      <c r="B991" s="12" t="str">
        <f>"200712006210"</f>
        <v>200712006210</v>
      </c>
    </row>
    <row r="992" spans="1:2" x14ac:dyDescent="0.25">
      <c r="A992" s="3">
        <v>987</v>
      </c>
      <c r="B992" s="12" t="str">
        <f>"200801000383"</f>
        <v>200801000383</v>
      </c>
    </row>
    <row r="993" spans="1:2" x14ac:dyDescent="0.25">
      <c r="A993" s="3">
        <v>988</v>
      </c>
      <c r="B993" s="12" t="str">
        <f>"200801000996"</f>
        <v>200801000996</v>
      </c>
    </row>
    <row r="994" spans="1:2" x14ac:dyDescent="0.25">
      <c r="A994" s="3">
        <v>989</v>
      </c>
      <c r="B994" s="12" t="str">
        <f>"200801001995"</f>
        <v>200801001995</v>
      </c>
    </row>
    <row r="995" spans="1:2" x14ac:dyDescent="0.25">
      <c r="A995" s="3">
        <v>990</v>
      </c>
      <c r="B995" s="12" t="str">
        <f>"200801002040"</f>
        <v>200801002040</v>
      </c>
    </row>
    <row r="996" spans="1:2" x14ac:dyDescent="0.25">
      <c r="A996" s="3">
        <v>991</v>
      </c>
      <c r="B996" s="12" t="str">
        <f>"200801002173"</f>
        <v>200801002173</v>
      </c>
    </row>
    <row r="997" spans="1:2" x14ac:dyDescent="0.25">
      <c r="A997" s="3">
        <v>992</v>
      </c>
      <c r="B997" s="12" t="str">
        <f>"200801002506"</f>
        <v>200801002506</v>
      </c>
    </row>
    <row r="998" spans="1:2" x14ac:dyDescent="0.25">
      <c r="A998" s="3">
        <v>993</v>
      </c>
      <c r="B998" s="12" t="str">
        <f>"200801005706"</f>
        <v>200801005706</v>
      </c>
    </row>
    <row r="999" spans="1:2" x14ac:dyDescent="0.25">
      <c r="A999" s="3">
        <v>994</v>
      </c>
      <c r="B999" s="12" t="str">
        <f>"200801005858"</f>
        <v>200801005858</v>
      </c>
    </row>
    <row r="1000" spans="1:2" x14ac:dyDescent="0.25">
      <c r="A1000" s="3">
        <v>995</v>
      </c>
      <c r="B1000" s="12" t="str">
        <f>"200801005863"</f>
        <v>200801005863</v>
      </c>
    </row>
    <row r="1001" spans="1:2" x14ac:dyDescent="0.25">
      <c r="A1001" s="3">
        <v>996</v>
      </c>
      <c r="B1001" s="12" t="str">
        <f>"200801005867"</f>
        <v>200801005867</v>
      </c>
    </row>
    <row r="1002" spans="1:2" x14ac:dyDescent="0.25">
      <c r="A1002" s="3">
        <v>997</v>
      </c>
      <c r="B1002" s="12" t="str">
        <f>"200801006381"</f>
        <v>200801006381</v>
      </c>
    </row>
    <row r="1003" spans="1:2" x14ac:dyDescent="0.25">
      <c r="A1003" s="3">
        <v>998</v>
      </c>
      <c r="B1003" s="12" t="str">
        <f>"200801006483"</f>
        <v>200801006483</v>
      </c>
    </row>
    <row r="1004" spans="1:2" x14ac:dyDescent="0.25">
      <c r="A1004" s="3">
        <v>999</v>
      </c>
      <c r="B1004" s="12" t="str">
        <f>"200801006789"</f>
        <v>200801006789</v>
      </c>
    </row>
    <row r="1005" spans="1:2" x14ac:dyDescent="0.25">
      <c r="A1005" s="3">
        <v>1000</v>
      </c>
      <c r="B1005" s="12" t="str">
        <f>"200801007555"</f>
        <v>200801007555</v>
      </c>
    </row>
    <row r="1006" spans="1:2" x14ac:dyDescent="0.25">
      <c r="A1006" s="3">
        <v>1001</v>
      </c>
      <c r="B1006" s="12" t="str">
        <f>"200801007834"</f>
        <v>200801007834</v>
      </c>
    </row>
    <row r="1007" spans="1:2" x14ac:dyDescent="0.25">
      <c r="A1007" s="3">
        <v>1002</v>
      </c>
      <c r="B1007" s="12" t="str">
        <f>"200801008461"</f>
        <v>200801008461</v>
      </c>
    </row>
    <row r="1008" spans="1:2" x14ac:dyDescent="0.25">
      <c r="A1008" s="3">
        <v>1003</v>
      </c>
      <c r="B1008" s="12" t="str">
        <f>"200801009186"</f>
        <v>200801009186</v>
      </c>
    </row>
    <row r="1009" spans="1:2" x14ac:dyDescent="0.25">
      <c r="A1009" s="3">
        <v>1004</v>
      </c>
      <c r="B1009" s="12" t="str">
        <f>"200801009271"</f>
        <v>200801009271</v>
      </c>
    </row>
    <row r="1010" spans="1:2" x14ac:dyDescent="0.25">
      <c r="A1010" s="3">
        <v>1005</v>
      </c>
      <c r="B1010" s="12" t="str">
        <f>"200801009642"</f>
        <v>200801009642</v>
      </c>
    </row>
    <row r="1011" spans="1:2" x14ac:dyDescent="0.25">
      <c r="A1011" s="3">
        <v>1006</v>
      </c>
      <c r="B1011" s="12" t="str">
        <f>"200801009872"</f>
        <v>200801009872</v>
      </c>
    </row>
    <row r="1012" spans="1:2" x14ac:dyDescent="0.25">
      <c r="A1012" s="3">
        <v>1007</v>
      </c>
      <c r="B1012" s="12" t="str">
        <f>"200801010076"</f>
        <v>200801010076</v>
      </c>
    </row>
    <row r="1013" spans="1:2" x14ac:dyDescent="0.25">
      <c r="A1013" s="3">
        <v>1008</v>
      </c>
      <c r="B1013" s="12" t="str">
        <f>"200801010084"</f>
        <v>200801010084</v>
      </c>
    </row>
    <row r="1014" spans="1:2" x14ac:dyDescent="0.25">
      <c r="A1014" s="3">
        <v>1009</v>
      </c>
      <c r="B1014" s="12" t="str">
        <f>"200801011487"</f>
        <v>200801011487</v>
      </c>
    </row>
    <row r="1015" spans="1:2" x14ac:dyDescent="0.25">
      <c r="A1015" s="3">
        <v>1010</v>
      </c>
      <c r="B1015" s="12" t="str">
        <f>"200801011818"</f>
        <v>200801011818</v>
      </c>
    </row>
    <row r="1016" spans="1:2" x14ac:dyDescent="0.25">
      <c r="A1016" s="3">
        <v>1011</v>
      </c>
      <c r="B1016" s="12" t="str">
        <f>"200802000314"</f>
        <v>200802000314</v>
      </c>
    </row>
    <row r="1017" spans="1:2" x14ac:dyDescent="0.25">
      <c r="A1017" s="3">
        <v>1012</v>
      </c>
      <c r="B1017" s="12" t="str">
        <f>"200802001599"</f>
        <v>200802001599</v>
      </c>
    </row>
    <row r="1018" spans="1:2" x14ac:dyDescent="0.25">
      <c r="A1018" s="3">
        <v>1013</v>
      </c>
      <c r="B1018" s="12" t="str">
        <f>"200802001881"</f>
        <v>200802001881</v>
      </c>
    </row>
    <row r="1019" spans="1:2" x14ac:dyDescent="0.25">
      <c r="A1019" s="3">
        <v>1014</v>
      </c>
      <c r="B1019" s="12" t="str">
        <f>"200802002416"</f>
        <v>200802002416</v>
      </c>
    </row>
    <row r="1020" spans="1:2" x14ac:dyDescent="0.25">
      <c r="A1020" s="3">
        <v>1015</v>
      </c>
      <c r="B1020" s="12" t="str">
        <f>"200802004382"</f>
        <v>200802004382</v>
      </c>
    </row>
    <row r="1021" spans="1:2" x14ac:dyDescent="0.25">
      <c r="A1021" s="3">
        <v>1016</v>
      </c>
      <c r="B1021" s="12" t="str">
        <f>"200802004793"</f>
        <v>200802004793</v>
      </c>
    </row>
    <row r="1022" spans="1:2" x14ac:dyDescent="0.25">
      <c r="A1022" s="3">
        <v>1017</v>
      </c>
      <c r="B1022" s="12" t="str">
        <f>"200802004958"</f>
        <v>200802004958</v>
      </c>
    </row>
    <row r="1023" spans="1:2" x14ac:dyDescent="0.25">
      <c r="A1023" s="3">
        <v>1018</v>
      </c>
      <c r="B1023" s="12" t="str">
        <f>"200802005859"</f>
        <v>200802005859</v>
      </c>
    </row>
    <row r="1024" spans="1:2" x14ac:dyDescent="0.25">
      <c r="A1024" s="3">
        <v>1019</v>
      </c>
      <c r="B1024" s="12" t="str">
        <f>"200802005989"</f>
        <v>200802005989</v>
      </c>
    </row>
    <row r="1025" spans="1:2" x14ac:dyDescent="0.25">
      <c r="A1025" s="3">
        <v>1020</v>
      </c>
      <c r="B1025" s="12" t="str">
        <f>"200802006431"</f>
        <v>200802006431</v>
      </c>
    </row>
    <row r="1026" spans="1:2" x14ac:dyDescent="0.25">
      <c r="A1026" s="3">
        <v>1021</v>
      </c>
      <c r="B1026" s="12" t="str">
        <f>"200802006867"</f>
        <v>200802006867</v>
      </c>
    </row>
    <row r="1027" spans="1:2" x14ac:dyDescent="0.25">
      <c r="A1027" s="3">
        <v>1022</v>
      </c>
      <c r="B1027" s="12" t="str">
        <f>"200802006980"</f>
        <v>200802006980</v>
      </c>
    </row>
    <row r="1028" spans="1:2" x14ac:dyDescent="0.25">
      <c r="A1028" s="3">
        <v>1023</v>
      </c>
      <c r="B1028" s="12" t="str">
        <f>"200802008381"</f>
        <v>200802008381</v>
      </c>
    </row>
    <row r="1029" spans="1:2" x14ac:dyDescent="0.25">
      <c r="A1029" s="3">
        <v>1024</v>
      </c>
      <c r="B1029" s="12" t="str">
        <f>"200802008462"</f>
        <v>200802008462</v>
      </c>
    </row>
    <row r="1030" spans="1:2" x14ac:dyDescent="0.25">
      <c r="A1030" s="3">
        <v>1025</v>
      </c>
      <c r="B1030" s="12" t="str">
        <f>"200802009445"</f>
        <v>200802009445</v>
      </c>
    </row>
    <row r="1031" spans="1:2" x14ac:dyDescent="0.25">
      <c r="A1031" s="3">
        <v>1026</v>
      </c>
      <c r="B1031" s="12" t="str">
        <f>"200802009942"</f>
        <v>200802009942</v>
      </c>
    </row>
    <row r="1032" spans="1:2" x14ac:dyDescent="0.25">
      <c r="A1032" s="3">
        <v>1027</v>
      </c>
      <c r="B1032" s="12" t="str">
        <f>"200802010330"</f>
        <v>200802010330</v>
      </c>
    </row>
    <row r="1033" spans="1:2" x14ac:dyDescent="0.25">
      <c r="A1033" s="3">
        <v>1028</v>
      </c>
      <c r="B1033" s="12" t="str">
        <f>"200802011112"</f>
        <v>200802011112</v>
      </c>
    </row>
    <row r="1034" spans="1:2" x14ac:dyDescent="0.25">
      <c r="A1034" s="3">
        <v>1029</v>
      </c>
      <c r="B1034" s="12" t="str">
        <f>"200803000059"</f>
        <v>200803000059</v>
      </c>
    </row>
    <row r="1035" spans="1:2" x14ac:dyDescent="0.25">
      <c r="A1035" s="3">
        <v>1030</v>
      </c>
      <c r="B1035" s="12" t="str">
        <f>"200803000162"</f>
        <v>200803000162</v>
      </c>
    </row>
    <row r="1036" spans="1:2" x14ac:dyDescent="0.25">
      <c r="A1036" s="3">
        <v>1031</v>
      </c>
      <c r="B1036" s="12" t="str">
        <f>"200803000419"</f>
        <v>200803000419</v>
      </c>
    </row>
    <row r="1037" spans="1:2" x14ac:dyDescent="0.25">
      <c r="A1037" s="3">
        <v>1032</v>
      </c>
      <c r="B1037" s="12" t="str">
        <f>"200804000559"</f>
        <v>200804000559</v>
      </c>
    </row>
    <row r="1038" spans="1:2" x14ac:dyDescent="0.25">
      <c r="A1038" s="3">
        <v>1033</v>
      </c>
      <c r="B1038" s="12" t="str">
        <f>"200805000531"</f>
        <v>200805000531</v>
      </c>
    </row>
    <row r="1039" spans="1:2" x14ac:dyDescent="0.25">
      <c r="A1039" s="3">
        <v>1034</v>
      </c>
      <c r="B1039" s="12" t="str">
        <f>"200806000183"</f>
        <v>200806000183</v>
      </c>
    </row>
    <row r="1040" spans="1:2" x14ac:dyDescent="0.25">
      <c r="A1040" s="3">
        <v>1035</v>
      </c>
      <c r="B1040" s="12" t="str">
        <f>"200806000423"</f>
        <v>200806000423</v>
      </c>
    </row>
    <row r="1041" spans="1:2" x14ac:dyDescent="0.25">
      <c r="A1041" s="3">
        <v>1036</v>
      </c>
      <c r="B1041" s="12" t="str">
        <f>"200807000648"</f>
        <v>200807000648</v>
      </c>
    </row>
    <row r="1042" spans="1:2" x14ac:dyDescent="0.25">
      <c r="A1042" s="3">
        <v>1037</v>
      </c>
      <c r="B1042" s="12" t="str">
        <f>"200807000741"</f>
        <v>200807000741</v>
      </c>
    </row>
    <row r="1043" spans="1:2" x14ac:dyDescent="0.25">
      <c r="A1043" s="3">
        <v>1038</v>
      </c>
      <c r="B1043" s="12" t="str">
        <f>"200807000812"</f>
        <v>200807000812</v>
      </c>
    </row>
    <row r="1044" spans="1:2" x14ac:dyDescent="0.25">
      <c r="A1044" s="3">
        <v>1039</v>
      </c>
      <c r="B1044" s="12" t="str">
        <f>"200807000890"</f>
        <v>200807000890</v>
      </c>
    </row>
    <row r="1045" spans="1:2" x14ac:dyDescent="0.25">
      <c r="A1045" s="3">
        <v>1040</v>
      </c>
      <c r="B1045" s="12" t="str">
        <f>"200809000377"</f>
        <v>200809000377</v>
      </c>
    </row>
    <row r="1046" spans="1:2" x14ac:dyDescent="0.25">
      <c r="A1046" s="3">
        <v>1041</v>
      </c>
      <c r="B1046" s="12" t="str">
        <f>"200809000652"</f>
        <v>200809000652</v>
      </c>
    </row>
    <row r="1047" spans="1:2" x14ac:dyDescent="0.25">
      <c r="A1047" s="3">
        <v>1042</v>
      </c>
      <c r="B1047" s="12" t="str">
        <f>"200809000903"</f>
        <v>200809000903</v>
      </c>
    </row>
    <row r="1048" spans="1:2" x14ac:dyDescent="0.25">
      <c r="A1048" s="3">
        <v>1043</v>
      </c>
      <c r="B1048" s="12" t="str">
        <f>"200810000629"</f>
        <v>200810000629</v>
      </c>
    </row>
    <row r="1049" spans="1:2" x14ac:dyDescent="0.25">
      <c r="A1049" s="3">
        <v>1044</v>
      </c>
      <c r="B1049" s="12" t="str">
        <f>"200810001191"</f>
        <v>200810001191</v>
      </c>
    </row>
    <row r="1050" spans="1:2" x14ac:dyDescent="0.25">
      <c r="A1050" s="3">
        <v>1045</v>
      </c>
      <c r="B1050" s="12" t="str">
        <f>"200811001185"</f>
        <v>200811001185</v>
      </c>
    </row>
    <row r="1051" spans="1:2" x14ac:dyDescent="0.25">
      <c r="A1051" s="3">
        <v>1046</v>
      </c>
      <c r="B1051" s="12" t="str">
        <f>"200812000192"</f>
        <v>200812000192</v>
      </c>
    </row>
    <row r="1052" spans="1:2" x14ac:dyDescent="0.25">
      <c r="A1052" s="3">
        <v>1047</v>
      </c>
      <c r="B1052" s="12" t="str">
        <f>"200901000087"</f>
        <v>200901000087</v>
      </c>
    </row>
    <row r="1053" spans="1:2" x14ac:dyDescent="0.25">
      <c r="A1053" s="3">
        <v>1048</v>
      </c>
      <c r="B1053" s="12" t="str">
        <f>"200901000698"</f>
        <v>200901000698</v>
      </c>
    </row>
    <row r="1054" spans="1:2" x14ac:dyDescent="0.25">
      <c r="A1054" s="3">
        <v>1049</v>
      </c>
      <c r="B1054" s="12" t="str">
        <f>"200901000931"</f>
        <v>200901000931</v>
      </c>
    </row>
    <row r="1055" spans="1:2" x14ac:dyDescent="0.25">
      <c r="A1055" s="3">
        <v>1050</v>
      </c>
      <c r="B1055" s="12" t="str">
        <f>"200903000076"</f>
        <v>200903000076</v>
      </c>
    </row>
    <row r="1056" spans="1:2" x14ac:dyDescent="0.25">
      <c r="A1056" s="3">
        <v>1051</v>
      </c>
      <c r="B1056" s="12" t="str">
        <f>"200903000530"</f>
        <v>200903000530</v>
      </c>
    </row>
    <row r="1057" spans="1:2" x14ac:dyDescent="0.25">
      <c r="A1057" s="3">
        <v>1052</v>
      </c>
      <c r="B1057" s="12" t="str">
        <f>"200905000554"</f>
        <v>200905000554</v>
      </c>
    </row>
    <row r="1058" spans="1:2" x14ac:dyDescent="0.25">
      <c r="A1058" s="3">
        <v>1053</v>
      </c>
      <c r="B1058" s="12" t="str">
        <f>"200906000122"</f>
        <v>200906000122</v>
      </c>
    </row>
    <row r="1059" spans="1:2" x14ac:dyDescent="0.25">
      <c r="A1059" s="3">
        <v>1054</v>
      </c>
      <c r="B1059" s="12" t="str">
        <f>"200907000458"</f>
        <v>200907000458</v>
      </c>
    </row>
    <row r="1060" spans="1:2" x14ac:dyDescent="0.25">
      <c r="A1060" s="3">
        <v>1055</v>
      </c>
      <c r="B1060" s="12" t="str">
        <f>"200910000220"</f>
        <v>200910000220</v>
      </c>
    </row>
    <row r="1061" spans="1:2" x14ac:dyDescent="0.25">
      <c r="A1061" s="3">
        <v>1056</v>
      </c>
      <c r="B1061" s="12" t="str">
        <f>"200910000459"</f>
        <v>200910000459</v>
      </c>
    </row>
    <row r="1062" spans="1:2" x14ac:dyDescent="0.25">
      <c r="A1062" s="3">
        <v>1057</v>
      </c>
      <c r="B1062" s="12" t="str">
        <f>"200911000085"</f>
        <v>200911000085</v>
      </c>
    </row>
    <row r="1063" spans="1:2" x14ac:dyDescent="0.25">
      <c r="A1063" s="3">
        <v>1058</v>
      </c>
      <c r="B1063" s="12" t="str">
        <f>"200911000592"</f>
        <v>200911000592</v>
      </c>
    </row>
    <row r="1064" spans="1:2" x14ac:dyDescent="0.25">
      <c r="A1064" s="3">
        <v>1059</v>
      </c>
      <c r="B1064" s="12" t="str">
        <f>"200912000100"</f>
        <v>200912000100</v>
      </c>
    </row>
    <row r="1065" spans="1:2" x14ac:dyDescent="0.25">
      <c r="A1065" s="3">
        <v>1060</v>
      </c>
      <c r="B1065" s="12" t="str">
        <f>"201001000350"</f>
        <v>201001000350</v>
      </c>
    </row>
    <row r="1066" spans="1:2" x14ac:dyDescent="0.25">
      <c r="A1066" s="3">
        <v>1061</v>
      </c>
      <c r="B1066" s="12" t="str">
        <f>"201004000172"</f>
        <v>201004000172</v>
      </c>
    </row>
    <row r="1067" spans="1:2" x14ac:dyDescent="0.25">
      <c r="A1067" s="3">
        <v>1062</v>
      </c>
      <c r="B1067" s="12" t="str">
        <f>"201102000025"</f>
        <v>201102000025</v>
      </c>
    </row>
    <row r="1068" spans="1:2" x14ac:dyDescent="0.25">
      <c r="A1068" s="3">
        <v>1063</v>
      </c>
      <c r="B1068" s="12" t="str">
        <f>"201102000095"</f>
        <v>201102000095</v>
      </c>
    </row>
    <row r="1069" spans="1:2" x14ac:dyDescent="0.25">
      <c r="A1069" s="3">
        <v>1064</v>
      </c>
      <c r="B1069" s="12" t="str">
        <f>"201203000138"</f>
        <v>201203000138</v>
      </c>
    </row>
    <row r="1070" spans="1:2" x14ac:dyDescent="0.25">
      <c r="A1070" s="3">
        <v>1065</v>
      </c>
      <c r="B1070" s="12" t="str">
        <f>"201207000135"</f>
        <v>201207000135</v>
      </c>
    </row>
    <row r="1071" spans="1:2" x14ac:dyDescent="0.25">
      <c r="A1071" s="3">
        <v>1066</v>
      </c>
      <c r="B1071" s="12" t="str">
        <f>"201211000058"</f>
        <v>201211000058</v>
      </c>
    </row>
    <row r="1072" spans="1:2" x14ac:dyDescent="0.25">
      <c r="A1072" s="3">
        <v>1067</v>
      </c>
      <c r="B1072" s="12" t="str">
        <f>"201301000008"</f>
        <v>201301000008</v>
      </c>
    </row>
    <row r="1073" spans="1:2" x14ac:dyDescent="0.25">
      <c r="A1073" s="3">
        <v>1068</v>
      </c>
      <c r="B1073" s="12" t="str">
        <f>"201303000449"</f>
        <v>201303000449</v>
      </c>
    </row>
    <row r="1074" spans="1:2" x14ac:dyDescent="0.25">
      <c r="A1074" s="3">
        <v>1069</v>
      </c>
      <c r="B1074" s="12" t="str">
        <f>"201303000768"</f>
        <v>201303000768</v>
      </c>
    </row>
    <row r="1075" spans="1:2" x14ac:dyDescent="0.25">
      <c r="A1075" s="3">
        <v>1070</v>
      </c>
      <c r="B1075" s="12" t="str">
        <f>"201304000202"</f>
        <v>201304000202</v>
      </c>
    </row>
    <row r="1076" spans="1:2" x14ac:dyDescent="0.25">
      <c r="A1076" s="3">
        <v>1071</v>
      </c>
      <c r="B1076" s="12" t="str">
        <f>"201304000537"</f>
        <v>201304000537</v>
      </c>
    </row>
    <row r="1077" spans="1:2" x14ac:dyDescent="0.25">
      <c r="A1077" s="3">
        <v>1072</v>
      </c>
      <c r="B1077" s="12" t="str">
        <f>"201304000593"</f>
        <v>201304000593</v>
      </c>
    </row>
    <row r="1078" spans="1:2" x14ac:dyDescent="0.25">
      <c r="A1078" s="3">
        <v>1073</v>
      </c>
      <c r="B1078" s="12" t="str">
        <f>"201304000986"</f>
        <v>201304000986</v>
      </c>
    </row>
    <row r="1079" spans="1:2" x14ac:dyDescent="0.25">
      <c r="A1079" s="3">
        <v>1074</v>
      </c>
      <c r="B1079" s="12" t="str">
        <f>"201304001006"</f>
        <v>201304001006</v>
      </c>
    </row>
    <row r="1080" spans="1:2" x14ac:dyDescent="0.25">
      <c r="A1080" s="3">
        <v>1075</v>
      </c>
      <c r="B1080" s="12" t="str">
        <f>"201304001058"</f>
        <v>201304001058</v>
      </c>
    </row>
    <row r="1081" spans="1:2" x14ac:dyDescent="0.25">
      <c r="A1081" s="3">
        <v>1076</v>
      </c>
      <c r="B1081" s="12" t="str">
        <f>"201304001069"</f>
        <v>201304001069</v>
      </c>
    </row>
    <row r="1082" spans="1:2" x14ac:dyDescent="0.25">
      <c r="A1082" s="3">
        <v>1077</v>
      </c>
      <c r="B1082" s="12" t="str">
        <f>"201304001410"</f>
        <v>201304001410</v>
      </c>
    </row>
    <row r="1083" spans="1:2" x14ac:dyDescent="0.25">
      <c r="A1083" s="3">
        <v>1078</v>
      </c>
      <c r="B1083" s="12" t="str">
        <f>"201304001473"</f>
        <v>201304001473</v>
      </c>
    </row>
    <row r="1084" spans="1:2" x14ac:dyDescent="0.25">
      <c r="A1084" s="3">
        <v>1079</v>
      </c>
      <c r="B1084" s="12" t="str">
        <f>"201304001705"</f>
        <v>201304001705</v>
      </c>
    </row>
    <row r="1085" spans="1:2" x14ac:dyDescent="0.25">
      <c r="A1085" s="3">
        <v>1080</v>
      </c>
      <c r="B1085" s="12" t="str">
        <f>"201304001778"</f>
        <v>201304001778</v>
      </c>
    </row>
    <row r="1086" spans="1:2" x14ac:dyDescent="0.25">
      <c r="A1086" s="3">
        <v>1081</v>
      </c>
      <c r="B1086" s="12" t="str">
        <f>"201304001989"</f>
        <v>201304001989</v>
      </c>
    </row>
    <row r="1087" spans="1:2" x14ac:dyDescent="0.25">
      <c r="A1087" s="3">
        <v>1082</v>
      </c>
      <c r="B1087" s="12" t="str">
        <f>"201304002057"</f>
        <v>201304002057</v>
      </c>
    </row>
    <row r="1088" spans="1:2" x14ac:dyDescent="0.25">
      <c r="A1088" s="3">
        <v>1083</v>
      </c>
      <c r="B1088" s="12" t="str">
        <f>"201304002101"</f>
        <v>201304002101</v>
      </c>
    </row>
    <row r="1089" spans="1:2" x14ac:dyDescent="0.25">
      <c r="A1089" s="3">
        <v>1084</v>
      </c>
      <c r="B1089" s="12" t="str">
        <f>"201304002174"</f>
        <v>201304002174</v>
      </c>
    </row>
    <row r="1090" spans="1:2" x14ac:dyDescent="0.25">
      <c r="A1090" s="3">
        <v>1085</v>
      </c>
      <c r="B1090" s="12" t="str">
        <f>"201304002958"</f>
        <v>201304002958</v>
      </c>
    </row>
    <row r="1091" spans="1:2" x14ac:dyDescent="0.25">
      <c r="A1091" s="3">
        <v>1086</v>
      </c>
      <c r="B1091" s="12" t="str">
        <f>"201304002959"</f>
        <v>201304002959</v>
      </c>
    </row>
    <row r="1092" spans="1:2" x14ac:dyDescent="0.25">
      <c r="A1092" s="3">
        <v>1087</v>
      </c>
      <c r="B1092" s="12" t="str">
        <f>"201304003390"</f>
        <v>201304003390</v>
      </c>
    </row>
    <row r="1093" spans="1:2" x14ac:dyDescent="0.25">
      <c r="A1093" s="3">
        <v>1088</v>
      </c>
      <c r="B1093" s="12" t="str">
        <f>"201304003415"</f>
        <v>201304003415</v>
      </c>
    </row>
    <row r="1094" spans="1:2" x14ac:dyDescent="0.25">
      <c r="A1094" s="3">
        <v>1089</v>
      </c>
      <c r="B1094" s="12" t="str">
        <f>"201304003680"</f>
        <v>201304003680</v>
      </c>
    </row>
    <row r="1095" spans="1:2" x14ac:dyDescent="0.25">
      <c r="A1095" s="3">
        <v>1090</v>
      </c>
      <c r="B1095" s="12" t="str">
        <f>"201304003751"</f>
        <v>201304003751</v>
      </c>
    </row>
    <row r="1096" spans="1:2" x14ac:dyDescent="0.25">
      <c r="A1096" s="3">
        <v>1091</v>
      </c>
      <c r="B1096" s="12" t="str">
        <f>"201304003842"</f>
        <v>201304003842</v>
      </c>
    </row>
    <row r="1097" spans="1:2" x14ac:dyDescent="0.25">
      <c r="A1097" s="3">
        <v>1092</v>
      </c>
      <c r="B1097" s="12" t="str">
        <f>"201304004444"</f>
        <v>201304004444</v>
      </c>
    </row>
    <row r="1098" spans="1:2" x14ac:dyDescent="0.25">
      <c r="A1098" s="3">
        <v>1093</v>
      </c>
      <c r="B1098" s="12" t="str">
        <f>"201304004571"</f>
        <v>201304004571</v>
      </c>
    </row>
    <row r="1099" spans="1:2" x14ac:dyDescent="0.25">
      <c r="A1099" s="3">
        <v>1094</v>
      </c>
      <c r="B1099" s="12" t="str">
        <f>"201304004778"</f>
        <v>201304004778</v>
      </c>
    </row>
    <row r="1100" spans="1:2" x14ac:dyDescent="0.25">
      <c r="A1100" s="3">
        <v>1095</v>
      </c>
      <c r="B1100" s="12" t="str">
        <f>"201304004851"</f>
        <v>201304004851</v>
      </c>
    </row>
    <row r="1101" spans="1:2" x14ac:dyDescent="0.25">
      <c r="A1101" s="3">
        <v>1096</v>
      </c>
      <c r="B1101" s="12" t="str">
        <f>"201304005151"</f>
        <v>201304005151</v>
      </c>
    </row>
    <row r="1102" spans="1:2" x14ac:dyDescent="0.25">
      <c r="A1102" s="3">
        <v>1097</v>
      </c>
      <c r="B1102" s="12" t="str">
        <f>"201304005230"</f>
        <v>201304005230</v>
      </c>
    </row>
    <row r="1103" spans="1:2" x14ac:dyDescent="0.25">
      <c r="A1103" s="3">
        <v>1098</v>
      </c>
      <c r="B1103" s="12" t="str">
        <f>"201304005277"</f>
        <v>201304005277</v>
      </c>
    </row>
    <row r="1104" spans="1:2" x14ac:dyDescent="0.25">
      <c r="A1104" s="3">
        <v>1099</v>
      </c>
      <c r="B1104" s="12" t="str">
        <f>"201304005441"</f>
        <v>201304005441</v>
      </c>
    </row>
    <row r="1105" spans="1:2" x14ac:dyDescent="0.25">
      <c r="A1105" s="3">
        <v>1100</v>
      </c>
      <c r="B1105" s="12" t="str">
        <f>"201304005799"</f>
        <v>201304005799</v>
      </c>
    </row>
    <row r="1106" spans="1:2" x14ac:dyDescent="0.25">
      <c r="A1106" s="3">
        <v>1101</v>
      </c>
      <c r="B1106" s="12" t="str">
        <f>"201304006292"</f>
        <v>201304006292</v>
      </c>
    </row>
    <row r="1107" spans="1:2" x14ac:dyDescent="0.25">
      <c r="A1107" s="3">
        <v>1102</v>
      </c>
      <c r="B1107" s="12" t="str">
        <f>"201306000013"</f>
        <v>201306000013</v>
      </c>
    </row>
    <row r="1108" spans="1:2" x14ac:dyDescent="0.25">
      <c r="A1108" s="3">
        <v>1103</v>
      </c>
      <c r="B1108" s="12" t="str">
        <f>"201401000785"</f>
        <v>201401000785</v>
      </c>
    </row>
    <row r="1109" spans="1:2" x14ac:dyDescent="0.25">
      <c r="A1109" s="3">
        <v>1104</v>
      </c>
      <c r="B1109" s="12" t="str">
        <f>"201402000218"</f>
        <v>201402000218</v>
      </c>
    </row>
    <row r="1110" spans="1:2" x14ac:dyDescent="0.25">
      <c r="A1110" s="3">
        <v>1105</v>
      </c>
      <c r="B1110" s="12" t="str">
        <f>"201402000259"</f>
        <v>201402000259</v>
      </c>
    </row>
    <row r="1111" spans="1:2" x14ac:dyDescent="0.25">
      <c r="A1111" s="3">
        <v>1106</v>
      </c>
      <c r="B1111" s="12" t="str">
        <f>"201402001230"</f>
        <v>201402001230</v>
      </c>
    </row>
    <row r="1112" spans="1:2" x14ac:dyDescent="0.25">
      <c r="A1112" s="3">
        <v>1107</v>
      </c>
      <c r="B1112" s="12" t="str">
        <f>"201402001769"</f>
        <v>201402001769</v>
      </c>
    </row>
    <row r="1113" spans="1:2" x14ac:dyDescent="0.25">
      <c r="A1113" s="3">
        <v>1108</v>
      </c>
      <c r="B1113" s="12" t="str">
        <f>"201402001823"</f>
        <v>201402001823</v>
      </c>
    </row>
    <row r="1114" spans="1:2" x14ac:dyDescent="0.25">
      <c r="A1114" s="3">
        <v>1109</v>
      </c>
      <c r="B1114" s="12" t="str">
        <f>"201402002109"</f>
        <v>201402002109</v>
      </c>
    </row>
    <row r="1115" spans="1:2" x14ac:dyDescent="0.25">
      <c r="A1115" s="3">
        <v>1110</v>
      </c>
      <c r="B1115" s="12" t="str">
        <f>"201402002515"</f>
        <v>201402002515</v>
      </c>
    </row>
    <row r="1116" spans="1:2" x14ac:dyDescent="0.25">
      <c r="A1116" s="3">
        <v>1111</v>
      </c>
      <c r="B1116" s="12" t="str">
        <f>"201402004353"</f>
        <v>201402004353</v>
      </c>
    </row>
    <row r="1117" spans="1:2" x14ac:dyDescent="0.25">
      <c r="A1117" s="3">
        <v>1112</v>
      </c>
      <c r="B1117" s="12" t="str">
        <f>"201402005659"</f>
        <v>201402005659</v>
      </c>
    </row>
    <row r="1118" spans="1:2" x14ac:dyDescent="0.25">
      <c r="A1118" s="3">
        <v>1113</v>
      </c>
      <c r="B1118" s="12" t="str">
        <f>"201402006275"</f>
        <v>201402006275</v>
      </c>
    </row>
    <row r="1119" spans="1:2" x14ac:dyDescent="0.25">
      <c r="A1119" s="3">
        <v>1114</v>
      </c>
      <c r="B1119" s="12" t="str">
        <f>"201402007546"</f>
        <v>201402007546</v>
      </c>
    </row>
    <row r="1120" spans="1:2" x14ac:dyDescent="0.25">
      <c r="A1120" s="3">
        <v>1115</v>
      </c>
      <c r="B1120" s="12" t="str">
        <f>"201402007673"</f>
        <v>201402007673</v>
      </c>
    </row>
    <row r="1121" spans="1:2" x14ac:dyDescent="0.25">
      <c r="A1121" s="3">
        <v>1116</v>
      </c>
      <c r="B1121" s="12" t="str">
        <f>"201402008191"</f>
        <v>201402008191</v>
      </c>
    </row>
    <row r="1122" spans="1:2" x14ac:dyDescent="0.25">
      <c r="A1122" s="3">
        <v>1117</v>
      </c>
      <c r="B1122" s="12" t="str">
        <f>"201402008502"</f>
        <v>201402008502</v>
      </c>
    </row>
    <row r="1123" spans="1:2" x14ac:dyDescent="0.25">
      <c r="A1123" s="3">
        <v>1118</v>
      </c>
      <c r="B1123" s="12" t="str">
        <f>"201402009264"</f>
        <v>201402009264</v>
      </c>
    </row>
    <row r="1124" spans="1:2" x14ac:dyDescent="0.25">
      <c r="A1124" s="3">
        <v>1119</v>
      </c>
      <c r="B1124" s="12" t="str">
        <f>"201402011100"</f>
        <v>201402011100</v>
      </c>
    </row>
    <row r="1125" spans="1:2" x14ac:dyDescent="0.25">
      <c r="A1125" s="3">
        <v>1120</v>
      </c>
      <c r="B1125" s="12" t="str">
        <f>"201402011808"</f>
        <v>201402011808</v>
      </c>
    </row>
    <row r="1126" spans="1:2" x14ac:dyDescent="0.25">
      <c r="A1126" s="3">
        <v>1121</v>
      </c>
      <c r="B1126" s="12" t="str">
        <f>"201404000034"</f>
        <v>201404000034</v>
      </c>
    </row>
    <row r="1127" spans="1:2" x14ac:dyDescent="0.25">
      <c r="A1127" s="3">
        <v>1122</v>
      </c>
      <c r="B1127" s="12" t="str">
        <f>"201404000132"</f>
        <v>201404000132</v>
      </c>
    </row>
    <row r="1128" spans="1:2" x14ac:dyDescent="0.25">
      <c r="A1128" s="3">
        <v>1123</v>
      </c>
      <c r="B1128" s="12" t="str">
        <f>"201405000373"</f>
        <v>201405000373</v>
      </c>
    </row>
    <row r="1129" spans="1:2" x14ac:dyDescent="0.25">
      <c r="A1129" s="3">
        <v>1124</v>
      </c>
      <c r="B1129" s="12" t="str">
        <f>"201405000415"</f>
        <v>201405000415</v>
      </c>
    </row>
    <row r="1130" spans="1:2" x14ac:dyDescent="0.25">
      <c r="A1130" s="3">
        <v>1125</v>
      </c>
      <c r="B1130" s="12" t="str">
        <f>"201405000754"</f>
        <v>201405000754</v>
      </c>
    </row>
    <row r="1131" spans="1:2" x14ac:dyDescent="0.25">
      <c r="A1131" s="3">
        <v>1126</v>
      </c>
      <c r="B1131" s="12" t="str">
        <f>"201405000871"</f>
        <v>201405000871</v>
      </c>
    </row>
    <row r="1132" spans="1:2" x14ac:dyDescent="0.25">
      <c r="A1132" s="3">
        <v>1127</v>
      </c>
      <c r="B1132" s="12" t="str">
        <f>"201405000960"</f>
        <v>201405000960</v>
      </c>
    </row>
    <row r="1133" spans="1:2" x14ac:dyDescent="0.25">
      <c r="A1133" s="3">
        <v>1128</v>
      </c>
      <c r="B1133" s="12" t="str">
        <f>"201405001035"</f>
        <v>201405001035</v>
      </c>
    </row>
    <row r="1134" spans="1:2" x14ac:dyDescent="0.25">
      <c r="A1134" s="3">
        <v>1129</v>
      </c>
      <c r="B1134" s="12" t="str">
        <f>"201405001208"</f>
        <v>201405001208</v>
      </c>
    </row>
    <row r="1135" spans="1:2" x14ac:dyDescent="0.25">
      <c r="A1135" s="3">
        <v>1130</v>
      </c>
      <c r="B1135" s="12" t="str">
        <f>"201405001394"</f>
        <v>201405001394</v>
      </c>
    </row>
    <row r="1136" spans="1:2" x14ac:dyDescent="0.25">
      <c r="A1136" s="3">
        <v>1131</v>
      </c>
      <c r="B1136" s="12" t="str">
        <f>"201405001793"</f>
        <v>201405001793</v>
      </c>
    </row>
    <row r="1137" spans="1:2" x14ac:dyDescent="0.25">
      <c r="A1137" s="3">
        <v>1132</v>
      </c>
      <c r="B1137" s="12" t="str">
        <f>"201405001886"</f>
        <v>201405001886</v>
      </c>
    </row>
    <row r="1138" spans="1:2" x14ac:dyDescent="0.25">
      <c r="A1138" s="3">
        <v>1133</v>
      </c>
      <c r="B1138" s="12" t="str">
        <f>"201405001940"</f>
        <v>201405001940</v>
      </c>
    </row>
    <row r="1139" spans="1:2" x14ac:dyDescent="0.25">
      <c r="A1139" s="3">
        <v>1134</v>
      </c>
      <c r="B1139" s="12" t="str">
        <f>"201405002182"</f>
        <v>201405002182</v>
      </c>
    </row>
    <row r="1140" spans="1:2" x14ac:dyDescent="0.25">
      <c r="A1140" s="3">
        <v>1135</v>
      </c>
      <c r="B1140" s="12" t="str">
        <f>"201406000130"</f>
        <v>201406000130</v>
      </c>
    </row>
    <row r="1141" spans="1:2" x14ac:dyDescent="0.25">
      <c r="A1141" s="3">
        <v>1136</v>
      </c>
      <c r="B1141" s="12" t="str">
        <f>"201406000702"</f>
        <v>201406000702</v>
      </c>
    </row>
    <row r="1142" spans="1:2" x14ac:dyDescent="0.25">
      <c r="A1142" s="3">
        <v>1137</v>
      </c>
      <c r="B1142" s="12" t="str">
        <f>"201406000727"</f>
        <v>201406000727</v>
      </c>
    </row>
    <row r="1143" spans="1:2" x14ac:dyDescent="0.25">
      <c r="A1143" s="3">
        <v>1138</v>
      </c>
      <c r="B1143" s="12" t="str">
        <f>"201406000931"</f>
        <v>201406000931</v>
      </c>
    </row>
    <row r="1144" spans="1:2" x14ac:dyDescent="0.25">
      <c r="A1144" s="3">
        <v>1139</v>
      </c>
      <c r="B1144" s="12" t="str">
        <f>"201406000977"</f>
        <v>201406000977</v>
      </c>
    </row>
    <row r="1145" spans="1:2" x14ac:dyDescent="0.25">
      <c r="A1145" s="3">
        <v>1140</v>
      </c>
      <c r="B1145" s="12" t="str">
        <f>"201406002256"</f>
        <v>201406002256</v>
      </c>
    </row>
    <row r="1146" spans="1:2" x14ac:dyDescent="0.25">
      <c r="A1146" s="3">
        <v>1141</v>
      </c>
      <c r="B1146" s="12" t="str">
        <f>"201406002304"</f>
        <v>201406002304</v>
      </c>
    </row>
    <row r="1147" spans="1:2" x14ac:dyDescent="0.25">
      <c r="A1147" s="3">
        <v>1142</v>
      </c>
      <c r="B1147" s="12" t="str">
        <f>"201406002482"</f>
        <v>201406002482</v>
      </c>
    </row>
    <row r="1148" spans="1:2" x14ac:dyDescent="0.25">
      <c r="A1148" s="3">
        <v>1143</v>
      </c>
      <c r="B1148" s="12" t="str">
        <f>"201406002736"</f>
        <v>201406002736</v>
      </c>
    </row>
    <row r="1149" spans="1:2" x14ac:dyDescent="0.25">
      <c r="A1149" s="3">
        <v>1144</v>
      </c>
      <c r="B1149" s="12" t="str">
        <f>"201406003185"</f>
        <v>201406003185</v>
      </c>
    </row>
    <row r="1150" spans="1:2" x14ac:dyDescent="0.25">
      <c r="A1150" s="3">
        <v>1145</v>
      </c>
      <c r="B1150" s="12" t="str">
        <f>"201406003656"</f>
        <v>201406003656</v>
      </c>
    </row>
    <row r="1151" spans="1:2" x14ac:dyDescent="0.25">
      <c r="A1151" s="3">
        <v>1146</v>
      </c>
      <c r="B1151" s="12" t="str">
        <f>"201406003705"</f>
        <v>201406003705</v>
      </c>
    </row>
    <row r="1152" spans="1:2" x14ac:dyDescent="0.25">
      <c r="A1152" s="3">
        <v>1147</v>
      </c>
      <c r="B1152" s="12" t="str">
        <f>"201406003733"</f>
        <v>201406003733</v>
      </c>
    </row>
    <row r="1153" spans="1:2" x14ac:dyDescent="0.25">
      <c r="A1153" s="3">
        <v>1148</v>
      </c>
      <c r="B1153" s="12" t="str">
        <f>"201406003812"</f>
        <v>201406003812</v>
      </c>
    </row>
    <row r="1154" spans="1:2" x14ac:dyDescent="0.25">
      <c r="A1154" s="3">
        <v>1149</v>
      </c>
      <c r="B1154" s="12" t="str">
        <f>"201406004559"</f>
        <v>201406004559</v>
      </c>
    </row>
    <row r="1155" spans="1:2" x14ac:dyDescent="0.25">
      <c r="A1155" s="3">
        <v>1150</v>
      </c>
      <c r="B1155" s="12" t="str">
        <f>"201406005669"</f>
        <v>201406005669</v>
      </c>
    </row>
    <row r="1156" spans="1:2" x14ac:dyDescent="0.25">
      <c r="A1156" s="3">
        <v>1151</v>
      </c>
      <c r="B1156" s="12" t="str">
        <f>"201406005820"</f>
        <v>201406005820</v>
      </c>
    </row>
    <row r="1157" spans="1:2" x14ac:dyDescent="0.25">
      <c r="A1157" s="3">
        <v>1152</v>
      </c>
      <c r="B1157" s="12" t="str">
        <f>"201406005925"</f>
        <v>201406005925</v>
      </c>
    </row>
    <row r="1158" spans="1:2" x14ac:dyDescent="0.25">
      <c r="A1158" s="3">
        <v>1153</v>
      </c>
      <c r="B1158" s="12" t="str">
        <f>"201406006126"</f>
        <v>201406006126</v>
      </c>
    </row>
    <row r="1159" spans="1:2" x14ac:dyDescent="0.25">
      <c r="A1159" s="3">
        <v>1154</v>
      </c>
      <c r="B1159" s="12" t="str">
        <f>"201406006657"</f>
        <v>201406006657</v>
      </c>
    </row>
    <row r="1160" spans="1:2" x14ac:dyDescent="0.25">
      <c r="A1160" s="3">
        <v>1155</v>
      </c>
      <c r="B1160" s="12" t="str">
        <f>"201406007453"</f>
        <v>201406007453</v>
      </c>
    </row>
    <row r="1161" spans="1:2" x14ac:dyDescent="0.25">
      <c r="A1161" s="3">
        <v>1156</v>
      </c>
      <c r="B1161" s="12" t="str">
        <f>"201406007639"</f>
        <v>201406007639</v>
      </c>
    </row>
    <row r="1162" spans="1:2" x14ac:dyDescent="0.25">
      <c r="A1162" s="3">
        <v>1157</v>
      </c>
      <c r="B1162" s="12" t="str">
        <f>"201406008143"</f>
        <v>201406008143</v>
      </c>
    </row>
    <row r="1163" spans="1:2" x14ac:dyDescent="0.25">
      <c r="A1163" s="3">
        <v>1158</v>
      </c>
      <c r="B1163" s="12" t="str">
        <f>"201406008145"</f>
        <v>201406008145</v>
      </c>
    </row>
    <row r="1164" spans="1:2" x14ac:dyDescent="0.25">
      <c r="A1164" s="3">
        <v>1159</v>
      </c>
      <c r="B1164" s="12" t="str">
        <f>"201406008567"</f>
        <v>201406008567</v>
      </c>
    </row>
    <row r="1165" spans="1:2" x14ac:dyDescent="0.25">
      <c r="A1165" s="3">
        <v>1160</v>
      </c>
      <c r="B1165" s="12" t="str">
        <f>"201406008801"</f>
        <v>201406008801</v>
      </c>
    </row>
    <row r="1166" spans="1:2" x14ac:dyDescent="0.25">
      <c r="A1166" s="3">
        <v>1161</v>
      </c>
      <c r="B1166" s="12" t="str">
        <f>"201406008927"</f>
        <v>201406008927</v>
      </c>
    </row>
    <row r="1167" spans="1:2" x14ac:dyDescent="0.25">
      <c r="A1167" s="3">
        <v>1162</v>
      </c>
      <c r="B1167" s="12" t="str">
        <f>"201406009237"</f>
        <v>201406009237</v>
      </c>
    </row>
    <row r="1168" spans="1:2" x14ac:dyDescent="0.25">
      <c r="A1168" s="3">
        <v>1163</v>
      </c>
      <c r="B1168" s="12" t="str">
        <f>"201406009295"</f>
        <v>201406009295</v>
      </c>
    </row>
    <row r="1169" spans="1:2" x14ac:dyDescent="0.25">
      <c r="A1169" s="3">
        <v>1164</v>
      </c>
      <c r="B1169" s="12" t="str">
        <f>"201406010085"</f>
        <v>201406010085</v>
      </c>
    </row>
    <row r="1170" spans="1:2" x14ac:dyDescent="0.25">
      <c r="A1170" s="3">
        <v>1165</v>
      </c>
      <c r="B1170" s="12" t="str">
        <f>"201406010213"</f>
        <v>201406010213</v>
      </c>
    </row>
    <row r="1171" spans="1:2" x14ac:dyDescent="0.25">
      <c r="A1171" s="3">
        <v>1166</v>
      </c>
      <c r="B1171" s="12" t="str">
        <f>"201406010264"</f>
        <v>201406010264</v>
      </c>
    </row>
    <row r="1172" spans="1:2" x14ac:dyDescent="0.25">
      <c r="A1172" s="3">
        <v>1167</v>
      </c>
      <c r="B1172" s="12" t="str">
        <f>"201406010561"</f>
        <v>201406010561</v>
      </c>
    </row>
    <row r="1173" spans="1:2" x14ac:dyDescent="0.25">
      <c r="A1173" s="3">
        <v>1168</v>
      </c>
      <c r="B1173" s="12" t="str">
        <f>"201406012378"</f>
        <v>201406012378</v>
      </c>
    </row>
    <row r="1174" spans="1:2" x14ac:dyDescent="0.25">
      <c r="A1174" s="3">
        <v>1169</v>
      </c>
      <c r="B1174" s="12" t="str">
        <f>"201406012485"</f>
        <v>201406012485</v>
      </c>
    </row>
    <row r="1175" spans="1:2" x14ac:dyDescent="0.25">
      <c r="A1175" s="3">
        <v>1170</v>
      </c>
      <c r="B1175" s="12" t="str">
        <f>"201406012687"</f>
        <v>201406012687</v>
      </c>
    </row>
    <row r="1176" spans="1:2" x14ac:dyDescent="0.25">
      <c r="A1176" s="3">
        <v>1171</v>
      </c>
      <c r="B1176" s="12" t="str">
        <f>"201406012751"</f>
        <v>201406012751</v>
      </c>
    </row>
    <row r="1177" spans="1:2" x14ac:dyDescent="0.25">
      <c r="A1177" s="3">
        <v>1172</v>
      </c>
      <c r="B1177" s="12" t="str">
        <f>"201406012986"</f>
        <v>201406012986</v>
      </c>
    </row>
    <row r="1178" spans="1:2" x14ac:dyDescent="0.25">
      <c r="A1178" s="3">
        <v>1173</v>
      </c>
      <c r="B1178" s="12" t="str">
        <f>"201406013524"</f>
        <v>201406013524</v>
      </c>
    </row>
    <row r="1179" spans="1:2" x14ac:dyDescent="0.25">
      <c r="A1179" s="3">
        <v>1174</v>
      </c>
      <c r="B1179" s="12" t="str">
        <f>"201406013534"</f>
        <v>201406013534</v>
      </c>
    </row>
    <row r="1180" spans="1:2" x14ac:dyDescent="0.25">
      <c r="A1180" s="3">
        <v>1175</v>
      </c>
      <c r="B1180" s="12" t="str">
        <f>"201406013870"</f>
        <v>201406013870</v>
      </c>
    </row>
    <row r="1181" spans="1:2" x14ac:dyDescent="0.25">
      <c r="A1181" s="3">
        <v>1176</v>
      </c>
      <c r="B1181" s="12" t="str">
        <f>"201406014107"</f>
        <v>201406014107</v>
      </c>
    </row>
    <row r="1182" spans="1:2" x14ac:dyDescent="0.25">
      <c r="A1182" s="3">
        <v>1177</v>
      </c>
      <c r="B1182" s="12" t="str">
        <f>"201406014309"</f>
        <v>201406014309</v>
      </c>
    </row>
    <row r="1183" spans="1:2" x14ac:dyDescent="0.25">
      <c r="A1183" s="3">
        <v>1178</v>
      </c>
      <c r="B1183" s="12" t="str">
        <f>"201406014405"</f>
        <v>201406014405</v>
      </c>
    </row>
    <row r="1184" spans="1:2" x14ac:dyDescent="0.25">
      <c r="A1184" s="3">
        <v>1179</v>
      </c>
      <c r="B1184" s="12" t="str">
        <f>"201406014441"</f>
        <v>201406014441</v>
      </c>
    </row>
    <row r="1185" spans="1:2" x14ac:dyDescent="0.25">
      <c r="A1185" s="3">
        <v>1180</v>
      </c>
      <c r="B1185" s="12" t="str">
        <f>"201406014505"</f>
        <v>201406014505</v>
      </c>
    </row>
    <row r="1186" spans="1:2" x14ac:dyDescent="0.25">
      <c r="A1186" s="3">
        <v>1181</v>
      </c>
      <c r="B1186" s="12" t="str">
        <f>"201406014622"</f>
        <v>201406014622</v>
      </c>
    </row>
    <row r="1187" spans="1:2" x14ac:dyDescent="0.25">
      <c r="A1187" s="3">
        <v>1182</v>
      </c>
      <c r="B1187" s="12" t="str">
        <f>"201406014690"</f>
        <v>201406014690</v>
      </c>
    </row>
    <row r="1188" spans="1:2" x14ac:dyDescent="0.25">
      <c r="A1188" s="3">
        <v>1183</v>
      </c>
      <c r="B1188" s="12" t="str">
        <f>"201406014771"</f>
        <v>201406014771</v>
      </c>
    </row>
    <row r="1189" spans="1:2" x14ac:dyDescent="0.25">
      <c r="A1189" s="3">
        <v>1184</v>
      </c>
      <c r="B1189" s="12" t="str">
        <f>"201406015016"</f>
        <v>201406015016</v>
      </c>
    </row>
    <row r="1190" spans="1:2" x14ac:dyDescent="0.25">
      <c r="A1190" s="3">
        <v>1185</v>
      </c>
      <c r="B1190" s="12" t="str">
        <f>"201406015995"</f>
        <v>201406015995</v>
      </c>
    </row>
    <row r="1191" spans="1:2" x14ac:dyDescent="0.25">
      <c r="A1191" s="3">
        <v>1186</v>
      </c>
      <c r="B1191" s="12" t="str">
        <f>"201406015999"</f>
        <v>201406015999</v>
      </c>
    </row>
    <row r="1192" spans="1:2" x14ac:dyDescent="0.25">
      <c r="A1192" s="3">
        <v>1187</v>
      </c>
      <c r="B1192" s="12" t="str">
        <f>"201406016648"</f>
        <v>201406016648</v>
      </c>
    </row>
    <row r="1193" spans="1:2" x14ac:dyDescent="0.25">
      <c r="A1193" s="3">
        <v>1188</v>
      </c>
      <c r="B1193" s="12" t="str">
        <f>"201406017522"</f>
        <v>201406017522</v>
      </c>
    </row>
    <row r="1194" spans="1:2" x14ac:dyDescent="0.25">
      <c r="A1194" s="3">
        <v>1189</v>
      </c>
      <c r="B1194" s="12" t="str">
        <f>"201406018177"</f>
        <v>201406018177</v>
      </c>
    </row>
    <row r="1195" spans="1:2" x14ac:dyDescent="0.25">
      <c r="A1195" s="3">
        <v>1190</v>
      </c>
      <c r="B1195" s="12" t="str">
        <f>"201406019010"</f>
        <v>201406019010</v>
      </c>
    </row>
    <row r="1196" spans="1:2" x14ac:dyDescent="0.25">
      <c r="A1196" s="3">
        <v>1191</v>
      </c>
      <c r="B1196" s="12" t="str">
        <f>"201408000159"</f>
        <v>201408000159</v>
      </c>
    </row>
    <row r="1197" spans="1:2" x14ac:dyDescent="0.25">
      <c r="A1197" s="3">
        <v>1192</v>
      </c>
      <c r="B1197" s="12" t="str">
        <f>"201409000544"</f>
        <v>201409000544</v>
      </c>
    </row>
    <row r="1198" spans="1:2" x14ac:dyDescent="0.25">
      <c r="A1198" s="3">
        <v>1193</v>
      </c>
      <c r="B1198" s="12" t="str">
        <f>"201409000740"</f>
        <v>201409000740</v>
      </c>
    </row>
    <row r="1199" spans="1:2" x14ac:dyDescent="0.25">
      <c r="A1199" s="3">
        <v>1194</v>
      </c>
      <c r="B1199" s="12" t="str">
        <f>"201409001391"</f>
        <v>201409001391</v>
      </c>
    </row>
    <row r="1200" spans="1:2" x14ac:dyDescent="0.25">
      <c r="A1200" s="3">
        <v>1195</v>
      </c>
      <c r="B1200" s="12" t="str">
        <f>"201409002854"</f>
        <v>201409002854</v>
      </c>
    </row>
    <row r="1201" spans="1:2" x14ac:dyDescent="0.25">
      <c r="A1201" s="3">
        <v>1196</v>
      </c>
      <c r="B1201" s="12" t="str">
        <f>"201409002875"</f>
        <v>201409002875</v>
      </c>
    </row>
    <row r="1202" spans="1:2" x14ac:dyDescent="0.25">
      <c r="A1202" s="3">
        <v>1197</v>
      </c>
      <c r="B1202" s="12" t="str">
        <f>"201409003325"</f>
        <v>201409003325</v>
      </c>
    </row>
    <row r="1203" spans="1:2" x14ac:dyDescent="0.25">
      <c r="A1203" s="3">
        <v>1198</v>
      </c>
      <c r="B1203" s="12" t="str">
        <f>"201409004433"</f>
        <v>201409004433</v>
      </c>
    </row>
    <row r="1204" spans="1:2" x14ac:dyDescent="0.25">
      <c r="A1204" s="3">
        <v>1199</v>
      </c>
      <c r="B1204" s="12" t="str">
        <f>"201409004750"</f>
        <v>201409004750</v>
      </c>
    </row>
    <row r="1205" spans="1:2" x14ac:dyDescent="0.25">
      <c r="A1205" s="3">
        <v>1200</v>
      </c>
      <c r="B1205" s="12" t="str">
        <f>"201409005040"</f>
        <v>201409005040</v>
      </c>
    </row>
    <row r="1206" spans="1:2" x14ac:dyDescent="0.25">
      <c r="A1206" s="3">
        <v>1201</v>
      </c>
      <c r="B1206" s="12" t="str">
        <f>"201410000594"</f>
        <v>201410000594</v>
      </c>
    </row>
    <row r="1207" spans="1:2" x14ac:dyDescent="0.25">
      <c r="A1207" s="3">
        <v>1202</v>
      </c>
      <c r="B1207" s="12" t="str">
        <f>"201410000713"</f>
        <v>201410000713</v>
      </c>
    </row>
    <row r="1208" spans="1:2" x14ac:dyDescent="0.25">
      <c r="A1208" s="3">
        <v>1203</v>
      </c>
      <c r="B1208" s="12" t="str">
        <f>"201410000891"</f>
        <v>201410000891</v>
      </c>
    </row>
    <row r="1209" spans="1:2" x14ac:dyDescent="0.25">
      <c r="A1209" s="3">
        <v>1204</v>
      </c>
      <c r="B1209" s="12" t="str">
        <f>"201410003796"</f>
        <v>201410003796</v>
      </c>
    </row>
    <row r="1210" spans="1:2" x14ac:dyDescent="0.25">
      <c r="A1210" s="3">
        <v>1205</v>
      </c>
      <c r="B1210" s="12" t="str">
        <f>"201410004010"</f>
        <v>201410004010</v>
      </c>
    </row>
    <row r="1211" spans="1:2" x14ac:dyDescent="0.25">
      <c r="A1211" s="3">
        <v>1206</v>
      </c>
      <c r="B1211" s="12" t="str">
        <f>"201410004696"</f>
        <v>201410004696</v>
      </c>
    </row>
    <row r="1212" spans="1:2" x14ac:dyDescent="0.25">
      <c r="A1212" s="3">
        <v>1207</v>
      </c>
      <c r="B1212" s="12" t="str">
        <f>"201410006715"</f>
        <v>201410006715</v>
      </c>
    </row>
    <row r="1213" spans="1:2" x14ac:dyDescent="0.25">
      <c r="A1213" s="3">
        <v>1208</v>
      </c>
      <c r="B1213" s="12" t="str">
        <f>"201410008684"</f>
        <v>201410008684</v>
      </c>
    </row>
    <row r="1214" spans="1:2" x14ac:dyDescent="0.25">
      <c r="A1214" s="3">
        <v>1209</v>
      </c>
      <c r="B1214" s="12" t="str">
        <f>"201410008981"</f>
        <v>201410008981</v>
      </c>
    </row>
    <row r="1215" spans="1:2" x14ac:dyDescent="0.25">
      <c r="A1215" s="3">
        <v>1210</v>
      </c>
      <c r="B1215" s="12" t="str">
        <f>"201410009966"</f>
        <v>201410009966</v>
      </c>
    </row>
    <row r="1216" spans="1:2" x14ac:dyDescent="0.25">
      <c r="A1216" s="3">
        <v>1211</v>
      </c>
      <c r="B1216" s="12" t="str">
        <f>"201410012247"</f>
        <v>201410012247</v>
      </c>
    </row>
    <row r="1217" spans="1:2" x14ac:dyDescent="0.25">
      <c r="A1217" s="3">
        <v>1212</v>
      </c>
      <c r="B1217" s="12" t="str">
        <f>"201410012742"</f>
        <v>201410012742</v>
      </c>
    </row>
    <row r="1218" spans="1:2" x14ac:dyDescent="0.25">
      <c r="A1218" s="3">
        <v>1213</v>
      </c>
      <c r="B1218" s="12" t="str">
        <f>"201411000801"</f>
        <v>201411000801</v>
      </c>
    </row>
    <row r="1219" spans="1:2" x14ac:dyDescent="0.25">
      <c r="A1219" s="3">
        <v>1214</v>
      </c>
      <c r="B1219" s="12" t="str">
        <f>"201411001074"</f>
        <v>201411001074</v>
      </c>
    </row>
    <row r="1220" spans="1:2" x14ac:dyDescent="0.25">
      <c r="A1220" s="3">
        <v>1215</v>
      </c>
      <c r="B1220" s="12" t="str">
        <f>"201411001344"</f>
        <v>201411001344</v>
      </c>
    </row>
    <row r="1221" spans="1:2" x14ac:dyDescent="0.25">
      <c r="A1221" s="3">
        <v>1216</v>
      </c>
      <c r="B1221" s="12" t="str">
        <f>"201411003059"</f>
        <v>201411003059</v>
      </c>
    </row>
    <row r="1222" spans="1:2" x14ac:dyDescent="0.25">
      <c r="A1222" s="3">
        <v>1217</v>
      </c>
      <c r="B1222" s="12" t="str">
        <f>"201411003420"</f>
        <v>201411003420</v>
      </c>
    </row>
    <row r="1223" spans="1:2" x14ac:dyDescent="0.25">
      <c r="A1223" s="3">
        <v>1218</v>
      </c>
      <c r="B1223" s="12" t="str">
        <f>"201412000706"</f>
        <v>201412000706</v>
      </c>
    </row>
    <row r="1224" spans="1:2" x14ac:dyDescent="0.25">
      <c r="A1224" s="3">
        <v>1219</v>
      </c>
      <c r="B1224" s="12" t="str">
        <f>"201412001157"</f>
        <v>201412001157</v>
      </c>
    </row>
    <row r="1225" spans="1:2" x14ac:dyDescent="0.25">
      <c r="A1225" s="3">
        <v>1220</v>
      </c>
      <c r="B1225" s="12" t="str">
        <f>"201412001174"</f>
        <v>201412001174</v>
      </c>
    </row>
    <row r="1226" spans="1:2" x14ac:dyDescent="0.25">
      <c r="A1226" s="3">
        <v>1221</v>
      </c>
      <c r="B1226" s="12" t="str">
        <f>"201412001182"</f>
        <v>201412001182</v>
      </c>
    </row>
    <row r="1227" spans="1:2" x14ac:dyDescent="0.25">
      <c r="A1227" s="3">
        <v>1222</v>
      </c>
      <c r="B1227" s="12" t="str">
        <f>"201412001190"</f>
        <v>201412001190</v>
      </c>
    </row>
    <row r="1228" spans="1:2" x14ac:dyDescent="0.25">
      <c r="A1228" s="3">
        <v>1223</v>
      </c>
      <c r="B1228" s="12" t="str">
        <f>"201412001725"</f>
        <v>201412001725</v>
      </c>
    </row>
    <row r="1229" spans="1:2" x14ac:dyDescent="0.25">
      <c r="A1229" s="3">
        <v>1224</v>
      </c>
      <c r="B1229" s="12" t="str">
        <f>"201412001882"</f>
        <v>201412001882</v>
      </c>
    </row>
    <row r="1230" spans="1:2" x14ac:dyDescent="0.25">
      <c r="A1230" s="3">
        <v>1225</v>
      </c>
      <c r="B1230" s="12" t="str">
        <f>"201412002795"</f>
        <v>201412002795</v>
      </c>
    </row>
    <row r="1231" spans="1:2" x14ac:dyDescent="0.25">
      <c r="A1231" s="3">
        <v>1226</v>
      </c>
      <c r="B1231" s="12" t="str">
        <f>"201412003727"</f>
        <v>201412003727</v>
      </c>
    </row>
    <row r="1232" spans="1:2" x14ac:dyDescent="0.25">
      <c r="A1232" s="3">
        <v>1227</v>
      </c>
      <c r="B1232" s="12" t="str">
        <f>"201412004041"</f>
        <v>201412004041</v>
      </c>
    </row>
    <row r="1233" spans="1:2" x14ac:dyDescent="0.25">
      <c r="A1233" s="3">
        <v>1228</v>
      </c>
      <c r="B1233" s="12" t="str">
        <f>"201412004398"</f>
        <v>201412004398</v>
      </c>
    </row>
    <row r="1234" spans="1:2" x14ac:dyDescent="0.25">
      <c r="A1234" s="3">
        <v>1229</v>
      </c>
      <c r="B1234" s="12" t="str">
        <f>"201412005380"</f>
        <v>201412005380</v>
      </c>
    </row>
    <row r="1235" spans="1:2" x14ac:dyDescent="0.25">
      <c r="A1235" s="3">
        <v>1230</v>
      </c>
      <c r="B1235" s="12" t="str">
        <f>"201412005418"</f>
        <v>201412005418</v>
      </c>
    </row>
    <row r="1236" spans="1:2" x14ac:dyDescent="0.25">
      <c r="A1236" s="3">
        <v>1231</v>
      </c>
      <c r="B1236" s="12" t="str">
        <f>"201412005502"</f>
        <v>201412005502</v>
      </c>
    </row>
    <row r="1237" spans="1:2" x14ac:dyDescent="0.25">
      <c r="A1237" s="3">
        <v>1232</v>
      </c>
      <c r="B1237" s="12" t="str">
        <f>"201412006191"</f>
        <v>201412006191</v>
      </c>
    </row>
    <row r="1238" spans="1:2" x14ac:dyDescent="0.25">
      <c r="A1238" s="3">
        <v>1233</v>
      </c>
      <c r="B1238" s="12" t="str">
        <f>"201412006351"</f>
        <v>201412006351</v>
      </c>
    </row>
    <row r="1239" spans="1:2" x14ac:dyDescent="0.25">
      <c r="A1239" s="3">
        <v>1234</v>
      </c>
      <c r="B1239" s="12" t="str">
        <f>"201412007160"</f>
        <v>201412007160</v>
      </c>
    </row>
    <row r="1240" spans="1:2" x14ac:dyDescent="0.25">
      <c r="A1240" s="3">
        <v>1235</v>
      </c>
      <c r="B1240" s="12" t="str">
        <f>"201412007220"</f>
        <v>201412007220</v>
      </c>
    </row>
    <row r="1241" spans="1:2" x14ac:dyDescent="0.25">
      <c r="A1241" s="3">
        <v>1236</v>
      </c>
      <c r="B1241" s="12" t="str">
        <f>"201501000156"</f>
        <v>201501000156</v>
      </c>
    </row>
    <row r="1242" spans="1:2" x14ac:dyDescent="0.25">
      <c r="A1242" s="3">
        <v>1237</v>
      </c>
      <c r="B1242" s="12" t="str">
        <f>"201502000370"</f>
        <v>201502000370</v>
      </c>
    </row>
    <row r="1243" spans="1:2" x14ac:dyDescent="0.25">
      <c r="A1243" s="3">
        <v>1238</v>
      </c>
      <c r="B1243" s="12" t="str">
        <f>"201502000453"</f>
        <v>201502000453</v>
      </c>
    </row>
    <row r="1244" spans="1:2" x14ac:dyDescent="0.25">
      <c r="A1244" s="3">
        <v>1239</v>
      </c>
      <c r="B1244" s="12" t="str">
        <f>"201502002165"</f>
        <v>201502002165</v>
      </c>
    </row>
    <row r="1245" spans="1:2" x14ac:dyDescent="0.25">
      <c r="A1245" s="3">
        <v>1240</v>
      </c>
      <c r="B1245" s="12" t="str">
        <f>"201502002719"</f>
        <v>201502002719</v>
      </c>
    </row>
    <row r="1246" spans="1:2" x14ac:dyDescent="0.25">
      <c r="A1246" s="3">
        <v>1241</v>
      </c>
      <c r="B1246" s="12" t="str">
        <f>"201502003170"</f>
        <v>201502003170</v>
      </c>
    </row>
    <row r="1247" spans="1:2" x14ac:dyDescent="0.25">
      <c r="A1247" s="3">
        <v>1242</v>
      </c>
      <c r="B1247" s="12" t="str">
        <f>"201502003530"</f>
        <v>201502003530</v>
      </c>
    </row>
    <row r="1248" spans="1:2" x14ac:dyDescent="0.25">
      <c r="A1248" s="3">
        <v>1243</v>
      </c>
      <c r="B1248" s="12" t="str">
        <f>"201503000354"</f>
        <v>201503000354</v>
      </c>
    </row>
    <row r="1249" spans="1:2" x14ac:dyDescent="0.25">
      <c r="A1249" s="3">
        <v>1244</v>
      </c>
      <c r="B1249" s="12" t="str">
        <f>"201504000078"</f>
        <v>201504000078</v>
      </c>
    </row>
    <row r="1250" spans="1:2" x14ac:dyDescent="0.25">
      <c r="A1250" s="3">
        <v>1245</v>
      </c>
      <c r="B1250" s="12" t="str">
        <f>"201504000280"</f>
        <v>201504000280</v>
      </c>
    </row>
    <row r="1251" spans="1:2" x14ac:dyDescent="0.25">
      <c r="A1251" s="3">
        <v>1246</v>
      </c>
      <c r="B1251" s="12" t="str">
        <f>"201504001303"</f>
        <v>201504001303</v>
      </c>
    </row>
    <row r="1252" spans="1:2" x14ac:dyDescent="0.25">
      <c r="A1252" s="3">
        <v>1247</v>
      </c>
      <c r="B1252" s="12" t="str">
        <f>"201504001327"</f>
        <v>201504001327</v>
      </c>
    </row>
    <row r="1253" spans="1:2" x14ac:dyDescent="0.25">
      <c r="A1253" s="3">
        <v>1248</v>
      </c>
      <c r="B1253" s="12" t="str">
        <f>"201504001409"</f>
        <v>201504001409</v>
      </c>
    </row>
    <row r="1254" spans="1:2" x14ac:dyDescent="0.25">
      <c r="A1254" s="3">
        <v>1249</v>
      </c>
      <c r="B1254" s="12" t="str">
        <f>"201504001578"</f>
        <v>201504001578</v>
      </c>
    </row>
    <row r="1255" spans="1:2" x14ac:dyDescent="0.25">
      <c r="A1255" s="3">
        <v>1250</v>
      </c>
      <c r="B1255" s="12" t="str">
        <f>"201504001674"</f>
        <v>201504001674</v>
      </c>
    </row>
    <row r="1256" spans="1:2" x14ac:dyDescent="0.25">
      <c r="A1256" s="3">
        <v>1251</v>
      </c>
      <c r="B1256" s="12" t="str">
        <f>"201504001744"</f>
        <v>201504001744</v>
      </c>
    </row>
    <row r="1257" spans="1:2" x14ac:dyDescent="0.25">
      <c r="A1257" s="3">
        <v>1252</v>
      </c>
      <c r="B1257" s="12" t="str">
        <f>"201504002417"</f>
        <v>201504002417</v>
      </c>
    </row>
    <row r="1258" spans="1:2" x14ac:dyDescent="0.25">
      <c r="A1258" s="3">
        <v>1253</v>
      </c>
      <c r="B1258" s="12" t="str">
        <f>"201504002579"</f>
        <v>201504002579</v>
      </c>
    </row>
    <row r="1259" spans="1:2" x14ac:dyDescent="0.25">
      <c r="A1259" s="3">
        <v>1254</v>
      </c>
      <c r="B1259" s="12" t="str">
        <f>"201504002699"</f>
        <v>201504002699</v>
      </c>
    </row>
    <row r="1260" spans="1:2" x14ac:dyDescent="0.25">
      <c r="A1260" s="3">
        <v>1255</v>
      </c>
      <c r="B1260" s="12" t="str">
        <f>"201504004291"</f>
        <v>201504004291</v>
      </c>
    </row>
    <row r="1261" spans="1:2" x14ac:dyDescent="0.25">
      <c r="A1261" s="3">
        <v>1256</v>
      </c>
      <c r="B1261" s="12" t="str">
        <f>"201504005297"</f>
        <v>201504005297</v>
      </c>
    </row>
    <row r="1262" spans="1:2" x14ac:dyDescent="0.25">
      <c r="A1262" s="3">
        <v>1257</v>
      </c>
      <c r="B1262" s="12" t="str">
        <f>"201504005338"</f>
        <v>201504005338</v>
      </c>
    </row>
    <row r="1263" spans="1:2" x14ac:dyDescent="0.25">
      <c r="A1263" s="3">
        <v>1258</v>
      </c>
      <c r="B1263" s="12" t="str">
        <f>"201506001149"</f>
        <v>201506001149</v>
      </c>
    </row>
    <row r="1264" spans="1:2" x14ac:dyDescent="0.25">
      <c r="A1264" s="3">
        <v>1259</v>
      </c>
      <c r="B1264" s="12" t="str">
        <f>"201506001383"</f>
        <v>201506001383</v>
      </c>
    </row>
    <row r="1265" spans="1:2" x14ac:dyDescent="0.25">
      <c r="A1265" s="3">
        <v>1260</v>
      </c>
      <c r="B1265" s="12" t="str">
        <f>"201506001470"</f>
        <v>201506001470</v>
      </c>
    </row>
    <row r="1266" spans="1:2" x14ac:dyDescent="0.25">
      <c r="A1266" s="3">
        <v>1261</v>
      </c>
      <c r="B1266" s="12" t="str">
        <f>"201506001700"</f>
        <v>201506001700</v>
      </c>
    </row>
    <row r="1267" spans="1:2" x14ac:dyDescent="0.25">
      <c r="A1267" s="3">
        <v>1262</v>
      </c>
      <c r="B1267" s="12" t="str">
        <f>"201506001786"</f>
        <v>201506001786</v>
      </c>
    </row>
    <row r="1268" spans="1:2" x14ac:dyDescent="0.25">
      <c r="A1268" s="3">
        <v>1263</v>
      </c>
      <c r="B1268" s="12" t="str">
        <f>"201506001880"</f>
        <v>201506001880</v>
      </c>
    </row>
    <row r="1269" spans="1:2" x14ac:dyDescent="0.25">
      <c r="A1269" s="3">
        <v>1264</v>
      </c>
      <c r="B1269" s="12" t="str">
        <f>"201506002896"</f>
        <v>201506002896</v>
      </c>
    </row>
    <row r="1270" spans="1:2" x14ac:dyDescent="0.25">
      <c r="A1270" s="3">
        <v>1265</v>
      </c>
      <c r="B1270" s="12" t="str">
        <f>"201506002970"</f>
        <v>201506002970</v>
      </c>
    </row>
    <row r="1271" spans="1:2" x14ac:dyDescent="0.25">
      <c r="A1271" s="3">
        <v>1266</v>
      </c>
      <c r="B1271" s="12" t="str">
        <f>"201506003673"</f>
        <v>201506003673</v>
      </c>
    </row>
    <row r="1272" spans="1:2" x14ac:dyDescent="0.25">
      <c r="A1272" s="3">
        <v>1267</v>
      </c>
      <c r="B1272" s="12" t="str">
        <f>"201507000133"</f>
        <v>201507000133</v>
      </c>
    </row>
    <row r="1273" spans="1:2" x14ac:dyDescent="0.25">
      <c r="A1273" s="3">
        <v>1268</v>
      </c>
      <c r="B1273" s="12" t="str">
        <f>"201507005371"</f>
        <v>201507005371</v>
      </c>
    </row>
    <row r="1274" spans="1:2" x14ac:dyDescent="0.25">
      <c r="A1274" s="3">
        <v>1269</v>
      </c>
      <c r="B1274" s="12" t="str">
        <f>"201511004999"</f>
        <v>201511004999</v>
      </c>
    </row>
    <row r="1275" spans="1:2" x14ac:dyDescent="0.25">
      <c r="A1275" s="3">
        <v>1270</v>
      </c>
      <c r="B1275" s="12" t="str">
        <f>"201511005734"</f>
        <v>201511005734</v>
      </c>
    </row>
    <row r="1276" spans="1:2" x14ac:dyDescent="0.25">
      <c r="A1276" s="3">
        <v>1271</v>
      </c>
      <c r="B1276" s="12" t="str">
        <f>"201511008943"</f>
        <v>201511008943</v>
      </c>
    </row>
    <row r="1277" spans="1:2" x14ac:dyDescent="0.25">
      <c r="A1277" s="3">
        <v>1272</v>
      </c>
      <c r="B1277" s="12" t="str">
        <f>"201511009962"</f>
        <v>201511009962</v>
      </c>
    </row>
    <row r="1278" spans="1:2" x14ac:dyDescent="0.25">
      <c r="A1278" s="3">
        <v>1273</v>
      </c>
      <c r="B1278" s="12" t="str">
        <f>"201511014813"</f>
        <v>201511014813</v>
      </c>
    </row>
    <row r="1279" spans="1:2" x14ac:dyDescent="0.25">
      <c r="A1279" s="3">
        <v>1274</v>
      </c>
      <c r="B1279" s="12" t="str">
        <f>"201511014897"</f>
        <v>201511014897</v>
      </c>
    </row>
    <row r="1280" spans="1:2" x14ac:dyDescent="0.25">
      <c r="A1280" s="3">
        <v>1275</v>
      </c>
      <c r="B1280" s="12" t="str">
        <f>"201511020770"</f>
        <v>201511020770</v>
      </c>
    </row>
    <row r="1281" spans="1:2" x14ac:dyDescent="0.25">
      <c r="A1281" s="3">
        <v>1276</v>
      </c>
      <c r="B1281" s="12" t="str">
        <f>"201511022458"</f>
        <v>201511022458</v>
      </c>
    </row>
    <row r="1282" spans="1:2" x14ac:dyDescent="0.25">
      <c r="A1282" s="3">
        <v>1277</v>
      </c>
      <c r="B1282" s="12" t="str">
        <f>"201511024319"</f>
        <v>201511024319</v>
      </c>
    </row>
    <row r="1283" spans="1:2" x14ac:dyDescent="0.25">
      <c r="A1283" s="3">
        <v>1278</v>
      </c>
      <c r="B1283" s="12" t="str">
        <f>"201511025817"</f>
        <v>201511025817</v>
      </c>
    </row>
    <row r="1284" spans="1:2" x14ac:dyDescent="0.25">
      <c r="A1284" s="3">
        <v>1279</v>
      </c>
      <c r="B1284" s="12" t="str">
        <f>"201511031043"</f>
        <v>201511031043</v>
      </c>
    </row>
    <row r="1285" spans="1:2" x14ac:dyDescent="0.25">
      <c r="A1285" s="3">
        <v>1280</v>
      </c>
      <c r="B1285" s="12" t="str">
        <f>"201511033733"</f>
        <v>201511033733</v>
      </c>
    </row>
    <row r="1286" spans="1:2" x14ac:dyDescent="0.25">
      <c r="A1286" s="3">
        <v>1281</v>
      </c>
      <c r="B1286" s="12" t="str">
        <f>"201511036549"</f>
        <v>201511036549</v>
      </c>
    </row>
    <row r="1287" spans="1:2" x14ac:dyDescent="0.25">
      <c r="A1287" s="3">
        <v>1282</v>
      </c>
      <c r="B1287" s="12" t="str">
        <f>"201511038542"</f>
        <v>201511038542</v>
      </c>
    </row>
    <row r="1288" spans="1:2" x14ac:dyDescent="0.25">
      <c r="A1288" s="3">
        <v>1283</v>
      </c>
      <c r="B1288" s="12" t="str">
        <f>"201511039206"</f>
        <v>201511039206</v>
      </c>
    </row>
    <row r="1289" spans="1:2" x14ac:dyDescent="0.25">
      <c r="A1289" s="3">
        <v>1284</v>
      </c>
      <c r="B1289" s="12" t="str">
        <f>"201511039824"</f>
        <v>201511039824</v>
      </c>
    </row>
    <row r="1290" spans="1:2" x14ac:dyDescent="0.25">
      <c r="A1290" s="3">
        <v>1285</v>
      </c>
      <c r="B1290" s="12" t="str">
        <f>"201511042240"</f>
        <v>201511042240</v>
      </c>
    </row>
    <row r="1291" spans="1:2" x14ac:dyDescent="0.25">
      <c r="A1291" s="3">
        <v>1286</v>
      </c>
      <c r="B1291" s="12" t="str">
        <f>"201512002567"</f>
        <v>201512002567</v>
      </c>
    </row>
    <row r="1292" spans="1:2" x14ac:dyDescent="0.25">
      <c r="A1292" s="3">
        <v>1287</v>
      </c>
      <c r="B1292" s="12" t="str">
        <f>"201512003099"</f>
        <v>201512003099</v>
      </c>
    </row>
    <row r="1293" spans="1:2" x14ac:dyDescent="0.25">
      <c r="A1293" s="3">
        <v>1288</v>
      </c>
      <c r="B1293" s="12" t="str">
        <f>"201512004706"</f>
        <v>201512004706</v>
      </c>
    </row>
    <row r="1294" spans="1:2" x14ac:dyDescent="0.25">
      <c r="A1294" s="3">
        <v>1289</v>
      </c>
      <c r="B1294" s="12" t="str">
        <f>"201601000081"</f>
        <v>201601000081</v>
      </c>
    </row>
    <row r="1295" spans="1:2" x14ac:dyDescent="0.25">
      <c r="A1295" s="3">
        <v>1290</v>
      </c>
      <c r="B1295" s="12" t="str">
        <f>"201601000473"</f>
        <v>201601000473</v>
      </c>
    </row>
    <row r="1296" spans="1:2" x14ac:dyDescent="0.25">
      <c r="A1296" s="3">
        <v>1291</v>
      </c>
      <c r="B1296" s="12" t="str">
        <f>"201602000225"</f>
        <v>201602000225</v>
      </c>
    </row>
    <row r="1297" spans="1:2" x14ac:dyDescent="0.25">
      <c r="A1297" s="3">
        <v>1292</v>
      </c>
      <c r="B1297" s="12" t="str">
        <f>"201604000821"</f>
        <v>201604000821</v>
      </c>
    </row>
    <row r="1298" spans="1:2" x14ac:dyDescent="0.25">
      <c r="A1298" s="3">
        <v>1293</v>
      </c>
      <c r="B1298" s="12" t="str">
        <f>"201604000926"</f>
        <v>201604000926</v>
      </c>
    </row>
    <row r="1299" spans="1:2" x14ac:dyDescent="0.25">
      <c r="A1299" s="3">
        <v>1294</v>
      </c>
      <c r="B1299" s="12" t="str">
        <f>"201604003403"</f>
        <v>201604003403</v>
      </c>
    </row>
    <row r="1300" spans="1:2" x14ac:dyDescent="0.25">
      <c r="A1300" s="3">
        <v>1295</v>
      </c>
      <c r="B1300" s="12" t="str">
        <f>"201604005289"</f>
        <v>201604005289</v>
      </c>
    </row>
    <row r="1301" spans="1:2" x14ac:dyDescent="0.25">
      <c r="A1301" s="3">
        <v>1296</v>
      </c>
      <c r="B1301" s="12" t="str">
        <f>"201604005376"</f>
        <v>201604005376</v>
      </c>
    </row>
    <row r="1302" spans="1:2" x14ac:dyDescent="0.25">
      <c r="A1302" s="3">
        <v>1297</v>
      </c>
      <c r="B1302" s="12" t="str">
        <f>"201604006347"</f>
        <v>201604006347</v>
      </c>
    </row>
  </sheetData>
  <sortState ref="A6:B1302">
    <sortCondition ref="B6:B1302"/>
  </sortState>
  <mergeCells count="4">
    <mergeCell ref="A1:B1"/>
    <mergeCell ref="A2:B2"/>
    <mergeCell ref="A3:B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1Κ_2025_ΠΕ_ΠΡΟΣΚΛΗΣΗ_ΥΠΟΨΗΦΙΩΝ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Parsakis Aggelos</dc:creator>
  <cp:lastModifiedBy>Parsakis Aggelos</cp:lastModifiedBy>
  <dcterms:created xsi:type="dcterms:W3CDTF">2024-08-13T09:36:16Z</dcterms:created>
  <dcterms:modified xsi:type="dcterms:W3CDTF">2025-07-02T09:34:10Z</dcterms:modified>
</cp:coreProperties>
</file>